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Trades" sheetId="2" state="visible" r:id="rId2"/>
    <sheet xmlns:r="http://schemas.openxmlformats.org/officeDocument/2006/relationships" name="Stats" sheetId="3" state="visible" r:id="rId3"/>
  </sheets>
  <definedNames>
    <definedName name="_xlnm._FilterDatabase" localSheetId="1" hidden="1">'Trades'!$A$1:$U$1001</definedName>
  </definedNames>
  <calcPr calcId="124519" fullCalcOnLoad="1"/>
</workbook>
</file>

<file path=xl/styles.xml><?xml version="1.0" encoding="utf-8"?>
<styleSheet xmlns="http://schemas.openxmlformats.org/spreadsheetml/2006/main">
  <numFmts count="6">
    <numFmt numFmtId="164" formatCode="yyyy-mm-dd"/>
    <numFmt numFmtId="165" formatCode="$#,##0.00##"/>
    <numFmt numFmtId="166" formatCode="$#,##0.00;[Red]($#,##0.00);&quot;-&quot;"/>
    <numFmt numFmtId="167" formatCode="0.00&quot;R&quot;;[Red]-0.00&quot;R&quot;;&quot;0.00R&quot;"/>
    <numFmt numFmtId="168" formatCode="0.0%"/>
    <numFmt numFmtId="169" formatCode="0.0"/>
  </numFmts>
  <fonts count="10">
    <font>
      <name val="Calibri"/>
      <family val="2"/>
      <color theme="1"/>
      <sz val="11"/>
      <scheme val="minor"/>
    </font>
    <font>
      <name val="Arial"/>
      <b val="1"/>
      <color rgb="001F2937"/>
      <sz val="16"/>
    </font>
    <font>
      <name val="Arial"/>
      <color rgb="006B7280"/>
      <sz val="10"/>
    </font>
    <font>
      <name val="Arial"/>
      <color rgb="001F2937"/>
      <sz val="10"/>
    </font>
    <font>
      <name val="Arial"/>
      <b val="1"/>
      <color rgb="001F2937"/>
      <sz val="12"/>
    </font>
    <font>
      <name val="Arial"/>
      <i val="1"/>
      <color rgb="006B7280"/>
      <sz val="10"/>
    </font>
    <font>
      <name val="Arial"/>
      <b val="1"/>
      <color rgb="00FFFFFF"/>
      <sz val="10"/>
    </font>
    <font>
      <name val="Arial"/>
      <color rgb="000000FF"/>
      <sz val="10"/>
    </font>
    <font>
      <name val="Arial"/>
      <b val="1"/>
      <color rgb="001F2937"/>
      <sz val="14"/>
    </font>
    <font>
      <name val="Arial"/>
      <b val="1"/>
      <color rgb="001F2937"/>
      <sz val="10"/>
    </font>
  </fonts>
  <fills count="5">
    <fill>
      <patternFill/>
    </fill>
    <fill>
      <patternFill patternType="gray125"/>
    </fill>
    <fill>
      <patternFill patternType="solid">
        <fgColor rgb="00101722"/>
      </patternFill>
    </fill>
    <fill>
      <patternFill patternType="solid">
        <fgColor rgb="00FFFBEA"/>
      </patternFill>
    </fill>
    <fill>
      <patternFill patternType="solid">
        <fgColor rgb="00F3F4F6"/>
      </patternFill>
    </fill>
  </fills>
  <borders count="2">
    <border>
      <left/>
      <right/>
      <top/>
      <bottom/>
      <diagonal/>
    </border>
    <border>
      <bottom style="thin">
        <color rgb="00D1D5DB"/>
      </bottom>
    </border>
  </borders>
  <cellStyleXfs count="1">
    <xf numFmtId="0" fontId="0" fillId="0" borderId="0"/>
  </cellStyleXfs>
  <cellXfs count="27">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2" borderId="0" applyAlignment="1" pivotButton="0" quotePrefix="0" xfId="0">
      <alignment horizontal="center" vertical="center" wrapText="1"/>
    </xf>
    <xf numFmtId="164" fontId="7" fillId="3" borderId="1" pivotButton="0" quotePrefix="0" xfId="0"/>
    <xf numFmtId="20" fontId="7" fillId="3" borderId="1" pivotButton="0" quotePrefix="0" xfId="0"/>
    <xf numFmtId="49" fontId="7" fillId="3" borderId="1" pivotButton="0" quotePrefix="0" xfId="0"/>
    <xf numFmtId="3" fontId="7" fillId="3" borderId="1" pivotButton="0" quotePrefix="0" xfId="0"/>
    <xf numFmtId="165" fontId="7" fillId="3" borderId="1" pivotButton="0" quotePrefix="0" xfId="0"/>
    <xf numFmtId="166" fontId="7" fillId="3" borderId="1" pivotButton="0" quotePrefix="0" xfId="0"/>
    <xf numFmtId="166" fontId="3" fillId="4" borderId="1" pivotButton="0" quotePrefix="0" xfId="0"/>
    <xf numFmtId="167" fontId="3" fillId="4" borderId="1" pivotButton="0" quotePrefix="0" xfId="0"/>
    <xf numFmtId="3" fontId="3" fillId="4" borderId="1" pivotButton="0" quotePrefix="0" xfId="0"/>
    <xf numFmtId="49" fontId="3" fillId="4" borderId="1" pivotButton="0" quotePrefix="0" xfId="0"/>
    <xf numFmtId="0" fontId="8" fillId="0" borderId="0" pivotButton="0" quotePrefix="0" xfId="0"/>
    <xf numFmtId="0" fontId="5" fillId="0" borderId="0" pivotButton="0" quotePrefix="0" xfId="0"/>
    <xf numFmtId="0" fontId="9" fillId="0" borderId="1" pivotButton="0" quotePrefix="0" xfId="0"/>
    <xf numFmtId="0" fontId="2" fillId="0" borderId="0" pivotButton="0" quotePrefix="0" xfId="0"/>
    <xf numFmtId="168" fontId="3" fillId="4" borderId="1" pivotButton="0" quotePrefix="0" xfId="0"/>
    <xf numFmtId="2" fontId="3" fillId="4" borderId="1" pivotButton="0" quotePrefix="0" xfId="0"/>
    <xf numFmtId="169" fontId="3" fillId="4" borderId="1" pivotButton="0" quotePrefix="0" xfId="0"/>
    <xf numFmtId="0" fontId="4" fillId="0" borderId="0" pivotButton="0" quotePrefix="0" xfId="0"/>
    <xf numFmtId="0" fontId="6" fillId="2" borderId="0" applyAlignment="1" pivotButton="0" quotePrefix="0" xfId="0">
      <alignment vertical="center" wrapText="1"/>
    </xf>
    <xf numFmtId="0" fontId="7"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omments/comment1.xml><?xml version="1.0" encoding="utf-8"?>
<comments xmlns="http://schemas.openxmlformats.org/spreadsheetml/2006/main">
  <authors>
    <author>SpiceLog</author>
  </authors>
  <commentList>
    <comment ref="A1" authorId="0" shapeId="0">
      <text>
        <t>Trading day.</t>
      </text>
    </comment>
    <comment ref="B1" authorId="0" shapeId="0">
      <text>
        <t>Time of the first entry fill, e.g. 9:34.</t>
      </text>
    </comment>
    <comment ref="C1" authorId="0" shapeId="0">
      <text>
        <t>Time of the last exit fill.</t>
      </text>
    </comment>
    <comment ref="D1" authorId="0" shapeId="0">
      <text>
        <t>Ticker, e.g. AMD.</t>
      </text>
    </comment>
    <comment ref="E1" authorId="0" shapeId="0">
      <text>
        <t>Long or Short (drop-down).</t>
      </text>
    </comment>
    <comment ref="F1" authorId="0" shapeId="0">
      <text>
        <t>Position size in shares.</t>
      </text>
    </comment>
    <comment ref="G1" authorId="0" shapeId="0">
      <text>
        <t>Average entry price.</t>
      </text>
    </comment>
    <comment ref="H1" authorId="0" shapeId="0">
      <text>
        <t>Average exit price.</t>
      </text>
    </comment>
    <comment ref="I1" authorId="0" shapeId="0">
      <text>
        <t>Your planned stop when you entered. Needed for Risk and R-multiple.</t>
      </text>
    </comment>
    <comment ref="J1" authorId="0" shapeId="0">
      <text>
        <t>Total for the round trip, as a positive number.</t>
      </text>
    </comment>
    <comment ref="K1" authorId="0" shapeId="0">
      <text>
        <t>The setup or strategy, spelled the same way every time, e.g. Opening range breakout.</t>
      </text>
    </comment>
    <comment ref="L1" authorId="0" shapeId="0">
      <text>
        <t>Optional: what went wrong, e.g. Chased entry. Leave blank for a clean trade.</t>
      </text>
    </comment>
    <comment ref="M1" authorId="0" shapeId="0">
      <text>
        <t>Anything worth remembering.</t>
      </text>
    </comment>
    <comment ref="N1" authorId="0" shapeId="0">
      <text>
        <t>(Exit - Entry) x Shares, reversed for a short.</t>
      </text>
    </comment>
    <comment ref="O1" authorId="0" shapeId="0">
      <text>
        <t>Gross P&amp;L minus commissions &amp; fees.</t>
      </text>
    </comment>
    <comment ref="P1" authorId="0" shapeId="0">
      <text>
        <t>|Entry - Stop| x Shares: what the trade stood to lose at the stop.</t>
      </text>
    </comment>
    <comment ref="Q1" authorId="0" shapeId="0">
      <text>
        <t>Net P&amp;L / Risk. +2R made twice what was risked.</t>
      </text>
    </comment>
    <comment ref="R1" authorId="0" shapeId="0">
      <text>
        <t>Exit time - Entry time, in minutes.</t>
      </text>
    </comment>
    <comment ref="S1" authorId="0" shapeId="0">
      <text>
        <t>Win, Loss, or Scratch (net P&amp;L exactly zero).</t>
      </text>
    </comment>
    <comment ref="T1" authorId="0" shapeId="0">
      <text>
        <t>Running net P&amp;L. Keep rows in date order.</t>
      </text>
    </comment>
    <comment ref="U1" authorId="0" shapeId="0">
      <text>
        <t>Distance below the highest cumulative P&amp;L so far.</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10" customWidth="1" min="1" max="1"/>
  </cols>
  <sheetData>
    <row r="1">
      <c r="A1" s="1" t="inlineStr">
        <is>
          <t>Free trading journal template</t>
        </is>
      </c>
    </row>
    <row r="2">
      <c r="A2" s="2" t="inlineStr">
        <is>
          <t>From SpiceLog, spicelog.com. Free to use, copy, and change.</t>
        </is>
      </c>
    </row>
    <row r="3">
      <c r="A3" s="3" t="n"/>
    </row>
    <row r="4">
      <c r="A4" s="4" t="inlineStr">
        <is>
          <t>1. Log each round trip on the Trades sheet</t>
        </is>
      </c>
    </row>
    <row r="5">
      <c r="A5" s="3" t="inlineStr">
        <is>
          <t>One row per trade, from first entry to flat. Type only in the cream cells with blue text: Date through Notes.</t>
        </is>
      </c>
    </row>
    <row r="6">
      <c r="A6" s="3" t="inlineStr">
        <is>
          <t>The grey columns (Gross P&amp;L through Drawdown) calculate themselves. Row 2 is an example; type over it or delete it.</t>
        </is>
      </c>
    </row>
    <row r="7">
      <c r="A7" s="3" t="inlineStr">
        <is>
          <t>Side is Long or Short. Commissions &amp; fees are the round-trip total. Add a stop price to get Risk and the R-multiple.</t>
        </is>
      </c>
    </row>
    <row r="8">
      <c r="A8" s="3" t="inlineStr">
        <is>
          <t>Keep rows in date order: Cumulative P&amp;L, Drawdown, and Max drawdown depend on it.</t>
        </is>
      </c>
    </row>
    <row r="9">
      <c r="A9" s="3" t="n"/>
    </row>
    <row r="10">
      <c r="A10" s="4" t="inlineStr">
        <is>
          <t>2. Read the Stats sheet</t>
        </is>
      </c>
    </row>
    <row r="11">
      <c r="A11" s="3" t="inlineStr">
        <is>
          <t>Win rate, profit factor, expectancy, average R, max drawdown, and hold times update as you add trades.</t>
        </is>
      </c>
    </row>
    <row r="12">
      <c r="A12" s="3" t="inlineStr">
        <is>
          <t>Under "By setup" and "Cost of mistakes", type the names you use in the Setup and Mistake columns, spelled the same way.</t>
        </is>
      </c>
    </row>
    <row r="13">
      <c r="A13" s="3" t="n"/>
    </row>
    <row r="14">
      <c r="A14" s="4" t="inlineStr">
        <is>
          <t>3. Review every week</t>
        </is>
      </c>
    </row>
    <row r="15">
      <c r="A15" s="3" t="inlineStr">
        <is>
          <t>Which setup has the best average R? Which mistake costs the most? Are losers held longer than winners? Cut what does not work.</t>
        </is>
      </c>
    </row>
    <row r="16">
      <c r="A16" s="3" t="n"/>
    </row>
    <row r="17">
      <c r="A17" s="2" t="inlineStr">
        <is>
          <t>Google Sheets: File &gt; Import &gt; Upload this file, or open it from Google Drive. Apple Numbers opens it directly.</t>
        </is>
      </c>
    </row>
    <row r="18">
      <c r="A18" s="2" t="inlineStr">
        <is>
          <t>Rows 2-1001 are ready for 1,000 trades. For more, copy the last row down and widen the ranges on the Stats sheet.</t>
        </is>
      </c>
    </row>
    <row r="19">
      <c r="A19" s="3" t="n"/>
    </row>
    <row r="20">
      <c r="A20" s="4" t="inlineStr">
        <is>
          <t>Tired of typing fills by hand?</t>
        </is>
      </c>
    </row>
    <row r="21">
      <c r="A21" s="3" t="inlineStr">
        <is>
          <t>SpiceLog imports DAS Trader Pro and Tradervue exports, plus Schwab, Interactive Brokers, thinkorswim, and PropReports in beta, and calculates all of this for you. US stocks and ETFs. Free during beta: spicelog.com</t>
        </is>
      </c>
    </row>
    <row r="22">
      <c r="A22" s="3" t="n"/>
    </row>
    <row r="23">
      <c r="A23" s="5" t="inlineStr">
        <is>
          <t>For education only, not investment advice.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U1001"/>
  <sheetViews>
    <sheetView workbookViewId="0">
      <pane xSplit="4" ySplit="1" topLeftCell="E2" activePane="bottomRight" state="frozen"/>
      <selection pane="topRight"/>
      <selection pane="bottomLeft"/>
      <selection pane="bottomRight" activeCell="A1" sqref="A1"/>
    </sheetView>
  </sheetViews>
  <sheetFormatPr baseColWidth="8" defaultRowHeight="15"/>
  <cols>
    <col width="12" customWidth="1" min="1" max="1"/>
    <col width="10" customWidth="1" min="2" max="2"/>
    <col width="10" customWidth="1" min="3" max="3"/>
    <col width="9" customWidth="1" min="4" max="4"/>
    <col width="8" customWidth="1" min="5" max="5"/>
    <col width="9" customWidth="1" min="6" max="6"/>
    <col width="11" customWidth="1" min="7" max="7"/>
    <col width="11" customWidth="1" min="8" max="8"/>
    <col width="11" customWidth="1" min="9" max="9"/>
    <col width="12" customWidth="1" min="10" max="10"/>
    <col width="22" customWidth="1" min="11" max="11"/>
    <col width="18" customWidth="1" min="12" max="12"/>
    <col width="36" customWidth="1" min="13" max="13"/>
    <col width="12" customWidth="1" min="14" max="14"/>
    <col width="12" customWidth="1" min="15" max="15"/>
    <col width="11" customWidth="1" min="16" max="16"/>
    <col width="10" customWidth="1" min="17" max="17"/>
    <col width="10" customWidth="1" min="18" max="18"/>
    <col width="9" customWidth="1" min="19" max="19"/>
    <col width="14" customWidth="1" min="20" max="20"/>
    <col width="12" customWidth="1" min="21" max="21"/>
  </cols>
  <sheetData>
    <row r="1" ht="32" customHeight="1">
      <c r="A1" s="6" t="inlineStr">
        <is>
          <t>Date</t>
        </is>
      </c>
      <c r="B1" s="6" t="inlineStr">
        <is>
          <t>Entry time</t>
        </is>
      </c>
      <c r="C1" s="6" t="inlineStr">
        <is>
          <t>Exit time</t>
        </is>
      </c>
      <c r="D1" s="6" t="inlineStr">
        <is>
          <t>Symbol</t>
        </is>
      </c>
      <c r="E1" s="6" t="inlineStr">
        <is>
          <t>Side</t>
        </is>
      </c>
      <c r="F1" s="6" t="inlineStr">
        <is>
          <t>Shares</t>
        </is>
      </c>
      <c r="G1" s="6" t="inlineStr">
        <is>
          <t>Entry price</t>
        </is>
      </c>
      <c r="H1" s="6" t="inlineStr">
        <is>
          <t>Exit price</t>
        </is>
      </c>
      <c r="I1" s="6" t="inlineStr">
        <is>
          <t>Stop price</t>
        </is>
      </c>
      <c r="J1" s="6" t="inlineStr">
        <is>
          <t>Commissions &amp; fees</t>
        </is>
      </c>
      <c r="K1" s="6" t="inlineStr">
        <is>
          <t>Setup</t>
        </is>
      </c>
      <c r="L1" s="6" t="inlineStr">
        <is>
          <t>Mistake</t>
        </is>
      </c>
      <c r="M1" s="6" t="inlineStr">
        <is>
          <t>Notes</t>
        </is>
      </c>
      <c r="N1" s="6" t="inlineStr">
        <is>
          <t>Gross P&amp;L</t>
        </is>
      </c>
      <c r="O1" s="6" t="inlineStr">
        <is>
          <t>Net P&amp;L</t>
        </is>
      </c>
      <c r="P1" s="6" t="inlineStr">
        <is>
          <t>Risk ($)</t>
        </is>
      </c>
      <c r="Q1" s="6" t="inlineStr">
        <is>
          <t>R-multiple</t>
        </is>
      </c>
      <c r="R1" s="6" t="inlineStr">
        <is>
          <t>Hold (min)</t>
        </is>
      </c>
      <c r="S1" s="6" t="inlineStr">
        <is>
          <t>Result</t>
        </is>
      </c>
      <c r="T1" s="6" t="inlineStr">
        <is>
          <t>Cumulative P&amp;L</t>
        </is>
      </c>
      <c r="U1" s="6" t="inlineStr">
        <is>
          <t>Drawdown</t>
        </is>
      </c>
    </row>
    <row r="2">
      <c r="A2" s="7" t="n">
        <v>46276</v>
      </c>
      <c r="B2" s="8" t="n">
        <v>0.3986111111111111</v>
      </c>
      <c r="C2" s="8" t="n">
        <v>0.4034722222222222</v>
      </c>
      <c r="D2" s="9" t="inlineStr">
        <is>
          <t>AMD</t>
        </is>
      </c>
      <c r="E2" s="9" t="inlineStr">
        <is>
          <t>Long</t>
        </is>
      </c>
      <c r="F2" s="10" t="n">
        <v>200</v>
      </c>
      <c r="G2" s="11" t="n">
        <v>162.4</v>
      </c>
      <c r="H2" s="11" t="n">
        <v>163.85</v>
      </c>
      <c r="I2" s="11" t="n">
        <v>161.9</v>
      </c>
      <c r="J2" s="12" t="n">
        <v>2</v>
      </c>
      <c r="K2" s="9" t="inlineStr">
        <is>
          <t>Opening range breakout</t>
        </is>
      </c>
      <c r="L2" s="9" t="n"/>
      <c r="M2" s="9" t="inlineStr">
        <is>
          <t>Example row: type over it or delete it.</t>
        </is>
      </c>
      <c r="N2" s="13">
        <f>IF(OR($E2="",$F2="",$G2="",$H2=""),"",ROUND(($H2-$G2)*$F2*IF($E2="Short",-1,1),2))</f>
        <v/>
      </c>
      <c r="O2" s="13">
        <f>IF($N2="","",ROUND($N2-N($J2),2))</f>
        <v/>
      </c>
      <c r="P2" s="13">
        <f>IF(OR($F2="",$G2="",$I2=""),"",ABS($G2-$I2)*$F2)</f>
        <v/>
      </c>
      <c r="Q2" s="14">
        <f>IF(OR($O2="",$P2=""),"",IF($P2=0,"",$O2/$P2))</f>
        <v/>
      </c>
      <c r="R2" s="15">
        <f>IF(OR($B2="",$C2=""),"",ROUND(($C2-$B2)*1440,0))</f>
        <v/>
      </c>
      <c r="S2" s="16">
        <f>IF($O2="","",IF($O2&gt;0,"Win",IF($O2&lt;0,"Loss","Scratch")))</f>
        <v/>
      </c>
      <c r="T2" s="13">
        <f>IF($O2="","",SUM($O$2:$O2))</f>
        <v/>
      </c>
      <c r="U2" s="13">
        <f>IF($T2="","",$T2-MAX(0,MAX($T$2:$T2)))</f>
        <v/>
      </c>
    </row>
    <row r="3">
      <c r="A3" s="7" t="n"/>
      <c r="B3" s="8" t="n"/>
      <c r="C3" s="8" t="n"/>
      <c r="D3" s="9" t="n"/>
      <c r="E3" s="9" t="n"/>
      <c r="F3" s="10" t="n"/>
      <c r="G3" s="11" t="n"/>
      <c r="H3" s="11" t="n"/>
      <c r="I3" s="11" t="n"/>
      <c r="J3" s="12" t="n"/>
      <c r="K3" s="9" t="n"/>
      <c r="L3" s="9" t="n"/>
      <c r="M3" s="9" t="n"/>
      <c r="N3" s="13">
        <f>IF(OR($E3="",$F3="",$G3="",$H3=""),"",ROUND(($H3-$G3)*$F3*IF($E3="Short",-1,1),2))</f>
        <v/>
      </c>
      <c r="O3" s="13">
        <f>IF($N3="","",ROUND($N3-N($J3),2))</f>
        <v/>
      </c>
      <c r="P3" s="13">
        <f>IF(OR($F3="",$G3="",$I3=""),"",ABS($G3-$I3)*$F3)</f>
        <v/>
      </c>
      <c r="Q3" s="14">
        <f>IF(OR($O3="",$P3=""),"",IF($P3=0,"",$O3/$P3))</f>
        <v/>
      </c>
      <c r="R3" s="15">
        <f>IF(OR($B3="",$C3=""),"",ROUND(($C3-$B3)*1440,0))</f>
        <v/>
      </c>
      <c r="S3" s="16">
        <f>IF($O3="","",IF($O3&gt;0,"Win",IF($O3&lt;0,"Loss","Scratch")))</f>
        <v/>
      </c>
      <c r="T3" s="13">
        <f>IF($O3="","",SUM($O$2:$O3))</f>
        <v/>
      </c>
      <c r="U3" s="13">
        <f>IF($T3="","",$T3-MAX(0,MAX($T$2:$T3)))</f>
        <v/>
      </c>
    </row>
    <row r="4">
      <c r="A4" s="7" t="n"/>
      <c r="B4" s="8" t="n"/>
      <c r="C4" s="8" t="n"/>
      <c r="D4" s="9" t="n"/>
      <c r="E4" s="9" t="n"/>
      <c r="F4" s="10" t="n"/>
      <c r="G4" s="11" t="n"/>
      <c r="H4" s="11" t="n"/>
      <c r="I4" s="11" t="n"/>
      <c r="J4" s="12" t="n"/>
      <c r="K4" s="9" t="n"/>
      <c r="L4" s="9" t="n"/>
      <c r="M4" s="9" t="n"/>
      <c r="N4" s="13">
        <f>IF(OR($E4="",$F4="",$G4="",$H4=""),"",ROUND(($H4-$G4)*$F4*IF($E4="Short",-1,1),2))</f>
        <v/>
      </c>
      <c r="O4" s="13">
        <f>IF($N4="","",ROUND($N4-N($J4),2))</f>
        <v/>
      </c>
      <c r="P4" s="13">
        <f>IF(OR($F4="",$G4="",$I4=""),"",ABS($G4-$I4)*$F4)</f>
        <v/>
      </c>
      <c r="Q4" s="14">
        <f>IF(OR($O4="",$P4=""),"",IF($P4=0,"",$O4/$P4))</f>
        <v/>
      </c>
      <c r="R4" s="15">
        <f>IF(OR($B4="",$C4=""),"",ROUND(($C4-$B4)*1440,0))</f>
        <v/>
      </c>
      <c r="S4" s="16">
        <f>IF($O4="","",IF($O4&gt;0,"Win",IF($O4&lt;0,"Loss","Scratch")))</f>
        <v/>
      </c>
      <c r="T4" s="13">
        <f>IF($O4="","",SUM($O$2:$O4))</f>
        <v/>
      </c>
      <c r="U4" s="13">
        <f>IF($T4="","",$T4-MAX(0,MAX($T$2:$T4)))</f>
        <v/>
      </c>
    </row>
    <row r="5">
      <c r="A5" s="7" t="n"/>
      <c r="B5" s="8" t="n"/>
      <c r="C5" s="8" t="n"/>
      <c r="D5" s="9" t="n"/>
      <c r="E5" s="9" t="n"/>
      <c r="F5" s="10" t="n"/>
      <c r="G5" s="11" t="n"/>
      <c r="H5" s="11" t="n"/>
      <c r="I5" s="11" t="n"/>
      <c r="J5" s="12" t="n"/>
      <c r="K5" s="9" t="n"/>
      <c r="L5" s="9" t="n"/>
      <c r="M5" s="9" t="n"/>
      <c r="N5" s="13">
        <f>IF(OR($E5="",$F5="",$G5="",$H5=""),"",ROUND(($H5-$G5)*$F5*IF($E5="Short",-1,1),2))</f>
        <v/>
      </c>
      <c r="O5" s="13">
        <f>IF($N5="","",ROUND($N5-N($J5),2))</f>
        <v/>
      </c>
      <c r="P5" s="13">
        <f>IF(OR($F5="",$G5="",$I5=""),"",ABS($G5-$I5)*$F5)</f>
        <v/>
      </c>
      <c r="Q5" s="14">
        <f>IF(OR($O5="",$P5=""),"",IF($P5=0,"",$O5/$P5))</f>
        <v/>
      </c>
      <c r="R5" s="15">
        <f>IF(OR($B5="",$C5=""),"",ROUND(($C5-$B5)*1440,0))</f>
        <v/>
      </c>
      <c r="S5" s="16">
        <f>IF($O5="","",IF($O5&gt;0,"Win",IF($O5&lt;0,"Loss","Scratch")))</f>
        <v/>
      </c>
      <c r="T5" s="13">
        <f>IF($O5="","",SUM($O$2:$O5))</f>
        <v/>
      </c>
      <c r="U5" s="13">
        <f>IF($T5="","",$T5-MAX(0,MAX($T$2:$T5)))</f>
        <v/>
      </c>
    </row>
    <row r="6">
      <c r="A6" s="7" t="n"/>
      <c r="B6" s="8" t="n"/>
      <c r="C6" s="8" t="n"/>
      <c r="D6" s="9" t="n"/>
      <c r="E6" s="9" t="n"/>
      <c r="F6" s="10" t="n"/>
      <c r="G6" s="11" t="n"/>
      <c r="H6" s="11" t="n"/>
      <c r="I6" s="11" t="n"/>
      <c r="J6" s="12" t="n"/>
      <c r="K6" s="9" t="n"/>
      <c r="L6" s="9" t="n"/>
      <c r="M6" s="9" t="n"/>
      <c r="N6" s="13">
        <f>IF(OR($E6="",$F6="",$G6="",$H6=""),"",ROUND(($H6-$G6)*$F6*IF($E6="Short",-1,1),2))</f>
        <v/>
      </c>
      <c r="O6" s="13">
        <f>IF($N6="","",ROUND($N6-N($J6),2))</f>
        <v/>
      </c>
      <c r="P6" s="13">
        <f>IF(OR($F6="",$G6="",$I6=""),"",ABS($G6-$I6)*$F6)</f>
        <v/>
      </c>
      <c r="Q6" s="14">
        <f>IF(OR($O6="",$P6=""),"",IF($P6=0,"",$O6/$P6))</f>
        <v/>
      </c>
      <c r="R6" s="15">
        <f>IF(OR($B6="",$C6=""),"",ROUND(($C6-$B6)*1440,0))</f>
        <v/>
      </c>
      <c r="S6" s="16">
        <f>IF($O6="","",IF($O6&gt;0,"Win",IF($O6&lt;0,"Loss","Scratch")))</f>
        <v/>
      </c>
      <c r="T6" s="13">
        <f>IF($O6="","",SUM($O$2:$O6))</f>
        <v/>
      </c>
      <c r="U6" s="13">
        <f>IF($T6="","",$T6-MAX(0,MAX($T$2:$T6)))</f>
        <v/>
      </c>
    </row>
    <row r="7">
      <c r="A7" s="7" t="n"/>
      <c r="B7" s="8" t="n"/>
      <c r="C7" s="8" t="n"/>
      <c r="D7" s="9" t="n"/>
      <c r="E7" s="9" t="n"/>
      <c r="F7" s="10" t="n"/>
      <c r="G7" s="11" t="n"/>
      <c r="H7" s="11" t="n"/>
      <c r="I7" s="11" t="n"/>
      <c r="J7" s="12" t="n"/>
      <c r="K7" s="9" t="n"/>
      <c r="L7" s="9" t="n"/>
      <c r="M7" s="9" t="n"/>
      <c r="N7" s="13">
        <f>IF(OR($E7="",$F7="",$G7="",$H7=""),"",ROUND(($H7-$G7)*$F7*IF($E7="Short",-1,1),2))</f>
        <v/>
      </c>
      <c r="O7" s="13">
        <f>IF($N7="","",ROUND($N7-N($J7),2))</f>
        <v/>
      </c>
      <c r="P7" s="13">
        <f>IF(OR($F7="",$G7="",$I7=""),"",ABS($G7-$I7)*$F7)</f>
        <v/>
      </c>
      <c r="Q7" s="14">
        <f>IF(OR($O7="",$P7=""),"",IF($P7=0,"",$O7/$P7))</f>
        <v/>
      </c>
      <c r="R7" s="15">
        <f>IF(OR($B7="",$C7=""),"",ROUND(($C7-$B7)*1440,0))</f>
        <v/>
      </c>
      <c r="S7" s="16">
        <f>IF($O7="","",IF($O7&gt;0,"Win",IF($O7&lt;0,"Loss","Scratch")))</f>
        <v/>
      </c>
      <c r="T7" s="13">
        <f>IF($O7="","",SUM($O$2:$O7))</f>
        <v/>
      </c>
      <c r="U7" s="13">
        <f>IF($T7="","",$T7-MAX(0,MAX($T$2:$T7)))</f>
        <v/>
      </c>
    </row>
    <row r="8">
      <c r="A8" s="7" t="n"/>
      <c r="B8" s="8" t="n"/>
      <c r="C8" s="8" t="n"/>
      <c r="D8" s="9" t="n"/>
      <c r="E8" s="9" t="n"/>
      <c r="F8" s="10" t="n"/>
      <c r="G8" s="11" t="n"/>
      <c r="H8" s="11" t="n"/>
      <c r="I8" s="11" t="n"/>
      <c r="J8" s="12" t="n"/>
      <c r="K8" s="9" t="n"/>
      <c r="L8" s="9" t="n"/>
      <c r="M8" s="9" t="n"/>
      <c r="N8" s="13">
        <f>IF(OR($E8="",$F8="",$G8="",$H8=""),"",ROUND(($H8-$G8)*$F8*IF($E8="Short",-1,1),2))</f>
        <v/>
      </c>
      <c r="O8" s="13">
        <f>IF($N8="","",ROUND($N8-N($J8),2))</f>
        <v/>
      </c>
      <c r="P8" s="13">
        <f>IF(OR($F8="",$G8="",$I8=""),"",ABS($G8-$I8)*$F8)</f>
        <v/>
      </c>
      <c r="Q8" s="14">
        <f>IF(OR($O8="",$P8=""),"",IF($P8=0,"",$O8/$P8))</f>
        <v/>
      </c>
      <c r="R8" s="15">
        <f>IF(OR($B8="",$C8=""),"",ROUND(($C8-$B8)*1440,0))</f>
        <v/>
      </c>
      <c r="S8" s="16">
        <f>IF($O8="","",IF($O8&gt;0,"Win",IF($O8&lt;0,"Loss","Scratch")))</f>
        <v/>
      </c>
      <c r="T8" s="13">
        <f>IF($O8="","",SUM($O$2:$O8))</f>
        <v/>
      </c>
      <c r="U8" s="13">
        <f>IF($T8="","",$T8-MAX(0,MAX($T$2:$T8)))</f>
        <v/>
      </c>
    </row>
    <row r="9">
      <c r="A9" s="7" t="n"/>
      <c r="B9" s="8" t="n"/>
      <c r="C9" s="8" t="n"/>
      <c r="D9" s="9" t="n"/>
      <c r="E9" s="9" t="n"/>
      <c r="F9" s="10" t="n"/>
      <c r="G9" s="11" t="n"/>
      <c r="H9" s="11" t="n"/>
      <c r="I9" s="11" t="n"/>
      <c r="J9" s="12" t="n"/>
      <c r="K9" s="9" t="n"/>
      <c r="L9" s="9" t="n"/>
      <c r="M9" s="9" t="n"/>
      <c r="N9" s="13">
        <f>IF(OR($E9="",$F9="",$G9="",$H9=""),"",ROUND(($H9-$G9)*$F9*IF($E9="Short",-1,1),2))</f>
        <v/>
      </c>
      <c r="O9" s="13">
        <f>IF($N9="","",ROUND($N9-N($J9),2))</f>
        <v/>
      </c>
      <c r="P9" s="13">
        <f>IF(OR($F9="",$G9="",$I9=""),"",ABS($G9-$I9)*$F9)</f>
        <v/>
      </c>
      <c r="Q9" s="14">
        <f>IF(OR($O9="",$P9=""),"",IF($P9=0,"",$O9/$P9))</f>
        <v/>
      </c>
      <c r="R9" s="15">
        <f>IF(OR($B9="",$C9=""),"",ROUND(($C9-$B9)*1440,0))</f>
        <v/>
      </c>
      <c r="S9" s="16">
        <f>IF($O9="","",IF($O9&gt;0,"Win",IF($O9&lt;0,"Loss","Scratch")))</f>
        <v/>
      </c>
      <c r="T9" s="13">
        <f>IF($O9="","",SUM($O$2:$O9))</f>
        <v/>
      </c>
      <c r="U9" s="13">
        <f>IF($T9="","",$T9-MAX(0,MAX($T$2:$T9)))</f>
        <v/>
      </c>
    </row>
    <row r="10">
      <c r="A10" s="7" t="n"/>
      <c r="B10" s="8" t="n"/>
      <c r="C10" s="8" t="n"/>
      <c r="D10" s="9" t="n"/>
      <c r="E10" s="9" t="n"/>
      <c r="F10" s="10" t="n"/>
      <c r="G10" s="11" t="n"/>
      <c r="H10" s="11" t="n"/>
      <c r="I10" s="11" t="n"/>
      <c r="J10" s="12" t="n"/>
      <c r="K10" s="9" t="n"/>
      <c r="L10" s="9" t="n"/>
      <c r="M10" s="9" t="n"/>
      <c r="N10" s="13">
        <f>IF(OR($E10="",$F10="",$G10="",$H10=""),"",ROUND(($H10-$G10)*$F10*IF($E10="Short",-1,1),2))</f>
        <v/>
      </c>
      <c r="O10" s="13">
        <f>IF($N10="","",ROUND($N10-N($J10),2))</f>
        <v/>
      </c>
      <c r="P10" s="13">
        <f>IF(OR($F10="",$G10="",$I10=""),"",ABS($G10-$I10)*$F10)</f>
        <v/>
      </c>
      <c r="Q10" s="14">
        <f>IF(OR($O10="",$P10=""),"",IF($P10=0,"",$O10/$P10))</f>
        <v/>
      </c>
      <c r="R10" s="15">
        <f>IF(OR($B10="",$C10=""),"",ROUND(($C10-$B10)*1440,0))</f>
        <v/>
      </c>
      <c r="S10" s="16">
        <f>IF($O10="","",IF($O10&gt;0,"Win",IF($O10&lt;0,"Loss","Scratch")))</f>
        <v/>
      </c>
      <c r="T10" s="13">
        <f>IF($O10="","",SUM($O$2:$O10))</f>
        <v/>
      </c>
      <c r="U10" s="13">
        <f>IF($T10="","",$T10-MAX(0,MAX($T$2:$T10)))</f>
        <v/>
      </c>
    </row>
    <row r="11">
      <c r="A11" s="7" t="n"/>
      <c r="B11" s="8" t="n"/>
      <c r="C11" s="8" t="n"/>
      <c r="D11" s="9" t="n"/>
      <c r="E11" s="9" t="n"/>
      <c r="F11" s="10" t="n"/>
      <c r="G11" s="11" t="n"/>
      <c r="H11" s="11" t="n"/>
      <c r="I11" s="11" t="n"/>
      <c r="J11" s="12" t="n"/>
      <c r="K11" s="9" t="n"/>
      <c r="L11" s="9" t="n"/>
      <c r="M11" s="9" t="n"/>
      <c r="N11" s="13">
        <f>IF(OR($E11="",$F11="",$G11="",$H11=""),"",ROUND(($H11-$G11)*$F11*IF($E11="Short",-1,1),2))</f>
        <v/>
      </c>
      <c r="O11" s="13">
        <f>IF($N11="","",ROUND($N11-N($J11),2))</f>
        <v/>
      </c>
      <c r="P11" s="13">
        <f>IF(OR($F11="",$G11="",$I11=""),"",ABS($G11-$I11)*$F11)</f>
        <v/>
      </c>
      <c r="Q11" s="14">
        <f>IF(OR($O11="",$P11=""),"",IF($P11=0,"",$O11/$P11))</f>
        <v/>
      </c>
      <c r="R11" s="15">
        <f>IF(OR($B11="",$C11=""),"",ROUND(($C11-$B11)*1440,0))</f>
        <v/>
      </c>
      <c r="S11" s="16">
        <f>IF($O11="","",IF($O11&gt;0,"Win",IF($O11&lt;0,"Loss","Scratch")))</f>
        <v/>
      </c>
      <c r="T11" s="13">
        <f>IF($O11="","",SUM($O$2:$O11))</f>
        <v/>
      </c>
      <c r="U11" s="13">
        <f>IF($T11="","",$T11-MAX(0,MAX($T$2:$T11)))</f>
        <v/>
      </c>
    </row>
    <row r="12">
      <c r="A12" s="7" t="n"/>
      <c r="B12" s="8" t="n"/>
      <c r="C12" s="8" t="n"/>
      <c r="D12" s="9" t="n"/>
      <c r="E12" s="9" t="n"/>
      <c r="F12" s="10" t="n"/>
      <c r="G12" s="11" t="n"/>
      <c r="H12" s="11" t="n"/>
      <c r="I12" s="11" t="n"/>
      <c r="J12" s="12" t="n"/>
      <c r="K12" s="9" t="n"/>
      <c r="L12" s="9" t="n"/>
      <c r="M12" s="9" t="n"/>
      <c r="N12" s="13">
        <f>IF(OR($E12="",$F12="",$G12="",$H12=""),"",ROUND(($H12-$G12)*$F12*IF($E12="Short",-1,1),2))</f>
        <v/>
      </c>
      <c r="O12" s="13">
        <f>IF($N12="","",ROUND($N12-N($J12),2))</f>
        <v/>
      </c>
      <c r="P12" s="13">
        <f>IF(OR($F12="",$G12="",$I12=""),"",ABS($G12-$I12)*$F12)</f>
        <v/>
      </c>
      <c r="Q12" s="14">
        <f>IF(OR($O12="",$P12=""),"",IF($P12=0,"",$O12/$P12))</f>
        <v/>
      </c>
      <c r="R12" s="15">
        <f>IF(OR($B12="",$C12=""),"",ROUND(($C12-$B12)*1440,0))</f>
        <v/>
      </c>
      <c r="S12" s="16">
        <f>IF($O12="","",IF($O12&gt;0,"Win",IF($O12&lt;0,"Loss","Scratch")))</f>
        <v/>
      </c>
      <c r="T12" s="13">
        <f>IF($O12="","",SUM($O$2:$O12))</f>
        <v/>
      </c>
      <c r="U12" s="13">
        <f>IF($T12="","",$T12-MAX(0,MAX($T$2:$T12)))</f>
        <v/>
      </c>
    </row>
    <row r="13">
      <c r="A13" s="7" t="n"/>
      <c r="B13" s="8" t="n"/>
      <c r="C13" s="8" t="n"/>
      <c r="D13" s="9" t="n"/>
      <c r="E13" s="9" t="n"/>
      <c r="F13" s="10" t="n"/>
      <c r="G13" s="11" t="n"/>
      <c r="H13" s="11" t="n"/>
      <c r="I13" s="11" t="n"/>
      <c r="J13" s="12" t="n"/>
      <c r="K13" s="9" t="n"/>
      <c r="L13" s="9" t="n"/>
      <c r="M13" s="9" t="n"/>
      <c r="N13" s="13">
        <f>IF(OR($E13="",$F13="",$G13="",$H13=""),"",ROUND(($H13-$G13)*$F13*IF($E13="Short",-1,1),2))</f>
        <v/>
      </c>
      <c r="O13" s="13">
        <f>IF($N13="","",ROUND($N13-N($J13),2))</f>
        <v/>
      </c>
      <c r="P13" s="13">
        <f>IF(OR($F13="",$G13="",$I13=""),"",ABS($G13-$I13)*$F13)</f>
        <v/>
      </c>
      <c r="Q13" s="14">
        <f>IF(OR($O13="",$P13=""),"",IF($P13=0,"",$O13/$P13))</f>
        <v/>
      </c>
      <c r="R13" s="15">
        <f>IF(OR($B13="",$C13=""),"",ROUND(($C13-$B13)*1440,0))</f>
        <v/>
      </c>
      <c r="S13" s="16">
        <f>IF($O13="","",IF($O13&gt;0,"Win",IF($O13&lt;0,"Loss","Scratch")))</f>
        <v/>
      </c>
      <c r="T13" s="13">
        <f>IF($O13="","",SUM($O$2:$O13))</f>
        <v/>
      </c>
      <c r="U13" s="13">
        <f>IF($T13="","",$T13-MAX(0,MAX($T$2:$T13)))</f>
        <v/>
      </c>
    </row>
    <row r="14">
      <c r="A14" s="7" t="n"/>
      <c r="B14" s="8" t="n"/>
      <c r="C14" s="8" t="n"/>
      <c r="D14" s="9" t="n"/>
      <c r="E14" s="9" t="n"/>
      <c r="F14" s="10" t="n"/>
      <c r="G14" s="11" t="n"/>
      <c r="H14" s="11" t="n"/>
      <c r="I14" s="11" t="n"/>
      <c r="J14" s="12" t="n"/>
      <c r="K14" s="9" t="n"/>
      <c r="L14" s="9" t="n"/>
      <c r="M14" s="9" t="n"/>
      <c r="N14" s="13">
        <f>IF(OR($E14="",$F14="",$G14="",$H14=""),"",ROUND(($H14-$G14)*$F14*IF($E14="Short",-1,1),2))</f>
        <v/>
      </c>
      <c r="O14" s="13">
        <f>IF($N14="","",ROUND($N14-N($J14),2))</f>
        <v/>
      </c>
      <c r="P14" s="13">
        <f>IF(OR($F14="",$G14="",$I14=""),"",ABS($G14-$I14)*$F14)</f>
        <v/>
      </c>
      <c r="Q14" s="14">
        <f>IF(OR($O14="",$P14=""),"",IF($P14=0,"",$O14/$P14))</f>
        <v/>
      </c>
      <c r="R14" s="15">
        <f>IF(OR($B14="",$C14=""),"",ROUND(($C14-$B14)*1440,0))</f>
        <v/>
      </c>
      <c r="S14" s="16">
        <f>IF($O14="","",IF($O14&gt;0,"Win",IF($O14&lt;0,"Loss","Scratch")))</f>
        <v/>
      </c>
      <c r="T14" s="13">
        <f>IF($O14="","",SUM($O$2:$O14))</f>
        <v/>
      </c>
      <c r="U14" s="13">
        <f>IF($T14="","",$T14-MAX(0,MAX($T$2:$T14)))</f>
        <v/>
      </c>
    </row>
    <row r="15">
      <c r="A15" s="7" t="n"/>
      <c r="B15" s="8" t="n"/>
      <c r="C15" s="8" t="n"/>
      <c r="D15" s="9" t="n"/>
      <c r="E15" s="9" t="n"/>
      <c r="F15" s="10" t="n"/>
      <c r="G15" s="11" t="n"/>
      <c r="H15" s="11" t="n"/>
      <c r="I15" s="11" t="n"/>
      <c r="J15" s="12" t="n"/>
      <c r="K15" s="9" t="n"/>
      <c r="L15" s="9" t="n"/>
      <c r="M15" s="9" t="n"/>
      <c r="N15" s="13">
        <f>IF(OR($E15="",$F15="",$G15="",$H15=""),"",ROUND(($H15-$G15)*$F15*IF($E15="Short",-1,1),2))</f>
        <v/>
      </c>
      <c r="O15" s="13">
        <f>IF($N15="","",ROUND($N15-N($J15),2))</f>
        <v/>
      </c>
      <c r="P15" s="13">
        <f>IF(OR($F15="",$G15="",$I15=""),"",ABS($G15-$I15)*$F15)</f>
        <v/>
      </c>
      <c r="Q15" s="14">
        <f>IF(OR($O15="",$P15=""),"",IF($P15=0,"",$O15/$P15))</f>
        <v/>
      </c>
      <c r="R15" s="15">
        <f>IF(OR($B15="",$C15=""),"",ROUND(($C15-$B15)*1440,0))</f>
        <v/>
      </c>
      <c r="S15" s="16">
        <f>IF($O15="","",IF($O15&gt;0,"Win",IF($O15&lt;0,"Loss","Scratch")))</f>
        <v/>
      </c>
      <c r="T15" s="13">
        <f>IF($O15="","",SUM($O$2:$O15))</f>
        <v/>
      </c>
      <c r="U15" s="13">
        <f>IF($T15="","",$T15-MAX(0,MAX($T$2:$T15)))</f>
        <v/>
      </c>
    </row>
    <row r="16">
      <c r="A16" s="7" t="n"/>
      <c r="B16" s="8" t="n"/>
      <c r="C16" s="8" t="n"/>
      <c r="D16" s="9" t="n"/>
      <c r="E16" s="9" t="n"/>
      <c r="F16" s="10" t="n"/>
      <c r="G16" s="11" t="n"/>
      <c r="H16" s="11" t="n"/>
      <c r="I16" s="11" t="n"/>
      <c r="J16" s="12" t="n"/>
      <c r="K16" s="9" t="n"/>
      <c r="L16" s="9" t="n"/>
      <c r="M16" s="9" t="n"/>
      <c r="N16" s="13">
        <f>IF(OR($E16="",$F16="",$G16="",$H16=""),"",ROUND(($H16-$G16)*$F16*IF($E16="Short",-1,1),2))</f>
        <v/>
      </c>
      <c r="O16" s="13">
        <f>IF($N16="","",ROUND($N16-N($J16),2))</f>
        <v/>
      </c>
      <c r="P16" s="13">
        <f>IF(OR($F16="",$G16="",$I16=""),"",ABS($G16-$I16)*$F16)</f>
        <v/>
      </c>
      <c r="Q16" s="14">
        <f>IF(OR($O16="",$P16=""),"",IF($P16=0,"",$O16/$P16))</f>
        <v/>
      </c>
      <c r="R16" s="15">
        <f>IF(OR($B16="",$C16=""),"",ROUND(($C16-$B16)*1440,0))</f>
        <v/>
      </c>
      <c r="S16" s="16">
        <f>IF($O16="","",IF($O16&gt;0,"Win",IF($O16&lt;0,"Loss","Scratch")))</f>
        <v/>
      </c>
      <c r="T16" s="13">
        <f>IF($O16="","",SUM($O$2:$O16))</f>
        <v/>
      </c>
      <c r="U16" s="13">
        <f>IF($T16="","",$T16-MAX(0,MAX($T$2:$T16)))</f>
        <v/>
      </c>
    </row>
    <row r="17">
      <c r="A17" s="7" t="n"/>
      <c r="B17" s="8" t="n"/>
      <c r="C17" s="8" t="n"/>
      <c r="D17" s="9" t="n"/>
      <c r="E17" s="9" t="n"/>
      <c r="F17" s="10" t="n"/>
      <c r="G17" s="11" t="n"/>
      <c r="H17" s="11" t="n"/>
      <c r="I17" s="11" t="n"/>
      <c r="J17" s="12" t="n"/>
      <c r="K17" s="9" t="n"/>
      <c r="L17" s="9" t="n"/>
      <c r="M17" s="9" t="n"/>
      <c r="N17" s="13">
        <f>IF(OR($E17="",$F17="",$G17="",$H17=""),"",ROUND(($H17-$G17)*$F17*IF($E17="Short",-1,1),2))</f>
        <v/>
      </c>
      <c r="O17" s="13">
        <f>IF($N17="","",ROUND($N17-N($J17),2))</f>
        <v/>
      </c>
      <c r="P17" s="13">
        <f>IF(OR($F17="",$G17="",$I17=""),"",ABS($G17-$I17)*$F17)</f>
        <v/>
      </c>
      <c r="Q17" s="14">
        <f>IF(OR($O17="",$P17=""),"",IF($P17=0,"",$O17/$P17))</f>
        <v/>
      </c>
      <c r="R17" s="15">
        <f>IF(OR($B17="",$C17=""),"",ROUND(($C17-$B17)*1440,0))</f>
        <v/>
      </c>
      <c r="S17" s="16">
        <f>IF($O17="","",IF($O17&gt;0,"Win",IF($O17&lt;0,"Loss","Scratch")))</f>
        <v/>
      </c>
      <c r="T17" s="13">
        <f>IF($O17="","",SUM($O$2:$O17))</f>
        <v/>
      </c>
      <c r="U17" s="13">
        <f>IF($T17="","",$T17-MAX(0,MAX($T$2:$T17)))</f>
        <v/>
      </c>
    </row>
    <row r="18">
      <c r="A18" s="7" t="n"/>
      <c r="B18" s="8" t="n"/>
      <c r="C18" s="8" t="n"/>
      <c r="D18" s="9" t="n"/>
      <c r="E18" s="9" t="n"/>
      <c r="F18" s="10" t="n"/>
      <c r="G18" s="11" t="n"/>
      <c r="H18" s="11" t="n"/>
      <c r="I18" s="11" t="n"/>
      <c r="J18" s="12" t="n"/>
      <c r="K18" s="9" t="n"/>
      <c r="L18" s="9" t="n"/>
      <c r="M18" s="9" t="n"/>
      <c r="N18" s="13">
        <f>IF(OR($E18="",$F18="",$G18="",$H18=""),"",ROUND(($H18-$G18)*$F18*IF($E18="Short",-1,1),2))</f>
        <v/>
      </c>
      <c r="O18" s="13">
        <f>IF($N18="","",ROUND($N18-N($J18),2))</f>
        <v/>
      </c>
      <c r="P18" s="13">
        <f>IF(OR($F18="",$G18="",$I18=""),"",ABS($G18-$I18)*$F18)</f>
        <v/>
      </c>
      <c r="Q18" s="14">
        <f>IF(OR($O18="",$P18=""),"",IF($P18=0,"",$O18/$P18))</f>
        <v/>
      </c>
      <c r="R18" s="15">
        <f>IF(OR($B18="",$C18=""),"",ROUND(($C18-$B18)*1440,0))</f>
        <v/>
      </c>
      <c r="S18" s="16">
        <f>IF($O18="","",IF($O18&gt;0,"Win",IF($O18&lt;0,"Loss","Scratch")))</f>
        <v/>
      </c>
      <c r="T18" s="13">
        <f>IF($O18="","",SUM($O$2:$O18))</f>
        <v/>
      </c>
      <c r="U18" s="13">
        <f>IF($T18="","",$T18-MAX(0,MAX($T$2:$T18)))</f>
        <v/>
      </c>
    </row>
    <row r="19">
      <c r="A19" s="7" t="n"/>
      <c r="B19" s="8" t="n"/>
      <c r="C19" s="8" t="n"/>
      <c r="D19" s="9" t="n"/>
      <c r="E19" s="9" t="n"/>
      <c r="F19" s="10" t="n"/>
      <c r="G19" s="11" t="n"/>
      <c r="H19" s="11" t="n"/>
      <c r="I19" s="11" t="n"/>
      <c r="J19" s="12" t="n"/>
      <c r="K19" s="9" t="n"/>
      <c r="L19" s="9" t="n"/>
      <c r="M19" s="9" t="n"/>
      <c r="N19" s="13">
        <f>IF(OR($E19="",$F19="",$G19="",$H19=""),"",ROUND(($H19-$G19)*$F19*IF($E19="Short",-1,1),2))</f>
        <v/>
      </c>
      <c r="O19" s="13">
        <f>IF($N19="","",ROUND($N19-N($J19),2))</f>
        <v/>
      </c>
      <c r="P19" s="13">
        <f>IF(OR($F19="",$G19="",$I19=""),"",ABS($G19-$I19)*$F19)</f>
        <v/>
      </c>
      <c r="Q19" s="14">
        <f>IF(OR($O19="",$P19=""),"",IF($P19=0,"",$O19/$P19))</f>
        <v/>
      </c>
      <c r="R19" s="15">
        <f>IF(OR($B19="",$C19=""),"",ROUND(($C19-$B19)*1440,0))</f>
        <v/>
      </c>
      <c r="S19" s="16">
        <f>IF($O19="","",IF($O19&gt;0,"Win",IF($O19&lt;0,"Loss","Scratch")))</f>
        <v/>
      </c>
      <c r="T19" s="13">
        <f>IF($O19="","",SUM($O$2:$O19))</f>
        <v/>
      </c>
      <c r="U19" s="13">
        <f>IF($T19="","",$T19-MAX(0,MAX($T$2:$T19)))</f>
        <v/>
      </c>
    </row>
    <row r="20">
      <c r="A20" s="7" t="n"/>
      <c r="B20" s="8" t="n"/>
      <c r="C20" s="8" t="n"/>
      <c r="D20" s="9" t="n"/>
      <c r="E20" s="9" t="n"/>
      <c r="F20" s="10" t="n"/>
      <c r="G20" s="11" t="n"/>
      <c r="H20" s="11" t="n"/>
      <c r="I20" s="11" t="n"/>
      <c r="J20" s="12" t="n"/>
      <c r="K20" s="9" t="n"/>
      <c r="L20" s="9" t="n"/>
      <c r="M20" s="9" t="n"/>
      <c r="N20" s="13">
        <f>IF(OR($E20="",$F20="",$G20="",$H20=""),"",ROUND(($H20-$G20)*$F20*IF($E20="Short",-1,1),2))</f>
        <v/>
      </c>
      <c r="O20" s="13">
        <f>IF($N20="","",ROUND($N20-N($J20),2))</f>
        <v/>
      </c>
      <c r="P20" s="13">
        <f>IF(OR($F20="",$G20="",$I20=""),"",ABS($G20-$I20)*$F20)</f>
        <v/>
      </c>
      <c r="Q20" s="14">
        <f>IF(OR($O20="",$P20=""),"",IF($P20=0,"",$O20/$P20))</f>
        <v/>
      </c>
      <c r="R20" s="15">
        <f>IF(OR($B20="",$C20=""),"",ROUND(($C20-$B20)*1440,0))</f>
        <v/>
      </c>
      <c r="S20" s="16">
        <f>IF($O20="","",IF($O20&gt;0,"Win",IF($O20&lt;0,"Loss","Scratch")))</f>
        <v/>
      </c>
      <c r="T20" s="13">
        <f>IF($O20="","",SUM($O$2:$O20))</f>
        <v/>
      </c>
      <c r="U20" s="13">
        <f>IF($T20="","",$T20-MAX(0,MAX($T$2:$T20)))</f>
        <v/>
      </c>
    </row>
    <row r="21">
      <c r="A21" s="7" t="n"/>
      <c r="B21" s="8" t="n"/>
      <c r="C21" s="8" t="n"/>
      <c r="D21" s="9" t="n"/>
      <c r="E21" s="9" t="n"/>
      <c r="F21" s="10" t="n"/>
      <c r="G21" s="11" t="n"/>
      <c r="H21" s="11" t="n"/>
      <c r="I21" s="11" t="n"/>
      <c r="J21" s="12" t="n"/>
      <c r="K21" s="9" t="n"/>
      <c r="L21" s="9" t="n"/>
      <c r="M21" s="9" t="n"/>
      <c r="N21" s="13">
        <f>IF(OR($E21="",$F21="",$G21="",$H21=""),"",ROUND(($H21-$G21)*$F21*IF($E21="Short",-1,1),2))</f>
        <v/>
      </c>
      <c r="O21" s="13">
        <f>IF($N21="","",ROUND($N21-N($J21),2))</f>
        <v/>
      </c>
      <c r="P21" s="13">
        <f>IF(OR($F21="",$G21="",$I21=""),"",ABS($G21-$I21)*$F21)</f>
        <v/>
      </c>
      <c r="Q21" s="14">
        <f>IF(OR($O21="",$P21=""),"",IF($P21=0,"",$O21/$P21))</f>
        <v/>
      </c>
      <c r="R21" s="15">
        <f>IF(OR($B21="",$C21=""),"",ROUND(($C21-$B21)*1440,0))</f>
        <v/>
      </c>
      <c r="S21" s="16">
        <f>IF($O21="","",IF($O21&gt;0,"Win",IF($O21&lt;0,"Loss","Scratch")))</f>
        <v/>
      </c>
      <c r="T21" s="13">
        <f>IF($O21="","",SUM($O$2:$O21))</f>
        <v/>
      </c>
      <c r="U21" s="13">
        <f>IF($T21="","",$T21-MAX(0,MAX($T$2:$T21)))</f>
        <v/>
      </c>
    </row>
    <row r="22">
      <c r="A22" s="7" t="n"/>
      <c r="B22" s="8" t="n"/>
      <c r="C22" s="8" t="n"/>
      <c r="D22" s="9" t="n"/>
      <c r="E22" s="9" t="n"/>
      <c r="F22" s="10" t="n"/>
      <c r="G22" s="11" t="n"/>
      <c r="H22" s="11" t="n"/>
      <c r="I22" s="11" t="n"/>
      <c r="J22" s="12" t="n"/>
      <c r="K22" s="9" t="n"/>
      <c r="L22" s="9" t="n"/>
      <c r="M22" s="9" t="n"/>
      <c r="N22" s="13">
        <f>IF(OR($E22="",$F22="",$G22="",$H22=""),"",ROUND(($H22-$G22)*$F22*IF($E22="Short",-1,1),2))</f>
        <v/>
      </c>
      <c r="O22" s="13">
        <f>IF($N22="","",ROUND($N22-N($J22),2))</f>
        <v/>
      </c>
      <c r="P22" s="13">
        <f>IF(OR($F22="",$G22="",$I22=""),"",ABS($G22-$I22)*$F22)</f>
        <v/>
      </c>
      <c r="Q22" s="14">
        <f>IF(OR($O22="",$P22=""),"",IF($P22=0,"",$O22/$P22))</f>
        <v/>
      </c>
      <c r="R22" s="15">
        <f>IF(OR($B22="",$C22=""),"",ROUND(($C22-$B22)*1440,0))</f>
        <v/>
      </c>
      <c r="S22" s="16">
        <f>IF($O22="","",IF($O22&gt;0,"Win",IF($O22&lt;0,"Loss","Scratch")))</f>
        <v/>
      </c>
      <c r="T22" s="13">
        <f>IF($O22="","",SUM($O$2:$O22))</f>
        <v/>
      </c>
      <c r="U22" s="13">
        <f>IF($T22="","",$T22-MAX(0,MAX($T$2:$T22)))</f>
        <v/>
      </c>
    </row>
    <row r="23">
      <c r="A23" s="7" t="n"/>
      <c r="B23" s="8" t="n"/>
      <c r="C23" s="8" t="n"/>
      <c r="D23" s="9" t="n"/>
      <c r="E23" s="9" t="n"/>
      <c r="F23" s="10" t="n"/>
      <c r="G23" s="11" t="n"/>
      <c r="H23" s="11" t="n"/>
      <c r="I23" s="11" t="n"/>
      <c r="J23" s="12" t="n"/>
      <c r="K23" s="9" t="n"/>
      <c r="L23" s="9" t="n"/>
      <c r="M23" s="9" t="n"/>
      <c r="N23" s="13">
        <f>IF(OR($E23="",$F23="",$G23="",$H23=""),"",ROUND(($H23-$G23)*$F23*IF($E23="Short",-1,1),2))</f>
        <v/>
      </c>
      <c r="O23" s="13">
        <f>IF($N23="","",ROUND($N23-N($J23),2))</f>
        <v/>
      </c>
      <c r="P23" s="13">
        <f>IF(OR($F23="",$G23="",$I23=""),"",ABS($G23-$I23)*$F23)</f>
        <v/>
      </c>
      <c r="Q23" s="14">
        <f>IF(OR($O23="",$P23=""),"",IF($P23=0,"",$O23/$P23))</f>
        <v/>
      </c>
      <c r="R23" s="15">
        <f>IF(OR($B23="",$C23=""),"",ROUND(($C23-$B23)*1440,0))</f>
        <v/>
      </c>
      <c r="S23" s="16">
        <f>IF($O23="","",IF($O23&gt;0,"Win",IF($O23&lt;0,"Loss","Scratch")))</f>
        <v/>
      </c>
      <c r="T23" s="13">
        <f>IF($O23="","",SUM($O$2:$O23))</f>
        <v/>
      </c>
      <c r="U23" s="13">
        <f>IF($T23="","",$T23-MAX(0,MAX($T$2:$T23)))</f>
        <v/>
      </c>
    </row>
    <row r="24">
      <c r="A24" s="7" t="n"/>
      <c r="B24" s="8" t="n"/>
      <c r="C24" s="8" t="n"/>
      <c r="D24" s="9" t="n"/>
      <c r="E24" s="9" t="n"/>
      <c r="F24" s="10" t="n"/>
      <c r="G24" s="11" t="n"/>
      <c r="H24" s="11" t="n"/>
      <c r="I24" s="11" t="n"/>
      <c r="J24" s="12" t="n"/>
      <c r="K24" s="9" t="n"/>
      <c r="L24" s="9" t="n"/>
      <c r="M24" s="9" t="n"/>
      <c r="N24" s="13">
        <f>IF(OR($E24="",$F24="",$G24="",$H24=""),"",ROUND(($H24-$G24)*$F24*IF($E24="Short",-1,1),2))</f>
        <v/>
      </c>
      <c r="O24" s="13">
        <f>IF($N24="","",ROUND($N24-N($J24),2))</f>
        <v/>
      </c>
      <c r="P24" s="13">
        <f>IF(OR($F24="",$G24="",$I24=""),"",ABS($G24-$I24)*$F24)</f>
        <v/>
      </c>
      <c r="Q24" s="14">
        <f>IF(OR($O24="",$P24=""),"",IF($P24=0,"",$O24/$P24))</f>
        <v/>
      </c>
      <c r="R24" s="15">
        <f>IF(OR($B24="",$C24=""),"",ROUND(($C24-$B24)*1440,0))</f>
        <v/>
      </c>
      <c r="S24" s="16">
        <f>IF($O24="","",IF($O24&gt;0,"Win",IF($O24&lt;0,"Loss","Scratch")))</f>
        <v/>
      </c>
      <c r="T24" s="13">
        <f>IF($O24="","",SUM($O$2:$O24))</f>
        <v/>
      </c>
      <c r="U24" s="13">
        <f>IF($T24="","",$T24-MAX(0,MAX($T$2:$T24)))</f>
        <v/>
      </c>
    </row>
    <row r="25">
      <c r="A25" s="7" t="n"/>
      <c r="B25" s="8" t="n"/>
      <c r="C25" s="8" t="n"/>
      <c r="D25" s="9" t="n"/>
      <c r="E25" s="9" t="n"/>
      <c r="F25" s="10" t="n"/>
      <c r="G25" s="11" t="n"/>
      <c r="H25" s="11" t="n"/>
      <c r="I25" s="11" t="n"/>
      <c r="J25" s="12" t="n"/>
      <c r="K25" s="9" t="n"/>
      <c r="L25" s="9" t="n"/>
      <c r="M25" s="9" t="n"/>
      <c r="N25" s="13">
        <f>IF(OR($E25="",$F25="",$G25="",$H25=""),"",ROUND(($H25-$G25)*$F25*IF($E25="Short",-1,1),2))</f>
        <v/>
      </c>
      <c r="O25" s="13">
        <f>IF($N25="","",ROUND($N25-N($J25),2))</f>
        <v/>
      </c>
      <c r="P25" s="13">
        <f>IF(OR($F25="",$G25="",$I25=""),"",ABS($G25-$I25)*$F25)</f>
        <v/>
      </c>
      <c r="Q25" s="14">
        <f>IF(OR($O25="",$P25=""),"",IF($P25=0,"",$O25/$P25))</f>
        <v/>
      </c>
      <c r="R25" s="15">
        <f>IF(OR($B25="",$C25=""),"",ROUND(($C25-$B25)*1440,0))</f>
        <v/>
      </c>
      <c r="S25" s="16">
        <f>IF($O25="","",IF($O25&gt;0,"Win",IF($O25&lt;0,"Loss","Scratch")))</f>
        <v/>
      </c>
      <c r="T25" s="13">
        <f>IF($O25="","",SUM($O$2:$O25))</f>
        <v/>
      </c>
      <c r="U25" s="13">
        <f>IF($T25="","",$T25-MAX(0,MAX($T$2:$T25)))</f>
        <v/>
      </c>
    </row>
    <row r="26">
      <c r="A26" s="7" t="n"/>
      <c r="B26" s="8" t="n"/>
      <c r="C26" s="8" t="n"/>
      <c r="D26" s="9" t="n"/>
      <c r="E26" s="9" t="n"/>
      <c r="F26" s="10" t="n"/>
      <c r="G26" s="11" t="n"/>
      <c r="H26" s="11" t="n"/>
      <c r="I26" s="11" t="n"/>
      <c r="J26" s="12" t="n"/>
      <c r="K26" s="9" t="n"/>
      <c r="L26" s="9" t="n"/>
      <c r="M26" s="9" t="n"/>
      <c r="N26" s="13">
        <f>IF(OR($E26="",$F26="",$G26="",$H26=""),"",ROUND(($H26-$G26)*$F26*IF($E26="Short",-1,1),2))</f>
        <v/>
      </c>
      <c r="O26" s="13">
        <f>IF($N26="","",ROUND($N26-N($J26),2))</f>
        <v/>
      </c>
      <c r="P26" s="13">
        <f>IF(OR($F26="",$G26="",$I26=""),"",ABS($G26-$I26)*$F26)</f>
        <v/>
      </c>
      <c r="Q26" s="14">
        <f>IF(OR($O26="",$P26=""),"",IF($P26=0,"",$O26/$P26))</f>
        <v/>
      </c>
      <c r="R26" s="15">
        <f>IF(OR($B26="",$C26=""),"",ROUND(($C26-$B26)*1440,0))</f>
        <v/>
      </c>
      <c r="S26" s="16">
        <f>IF($O26="","",IF($O26&gt;0,"Win",IF($O26&lt;0,"Loss","Scratch")))</f>
        <v/>
      </c>
      <c r="T26" s="13">
        <f>IF($O26="","",SUM($O$2:$O26))</f>
        <v/>
      </c>
      <c r="U26" s="13">
        <f>IF($T26="","",$T26-MAX(0,MAX($T$2:$T26)))</f>
        <v/>
      </c>
    </row>
    <row r="27">
      <c r="A27" s="7" t="n"/>
      <c r="B27" s="8" t="n"/>
      <c r="C27" s="8" t="n"/>
      <c r="D27" s="9" t="n"/>
      <c r="E27" s="9" t="n"/>
      <c r="F27" s="10" t="n"/>
      <c r="G27" s="11" t="n"/>
      <c r="H27" s="11" t="n"/>
      <c r="I27" s="11" t="n"/>
      <c r="J27" s="12" t="n"/>
      <c r="K27" s="9" t="n"/>
      <c r="L27" s="9" t="n"/>
      <c r="M27" s="9" t="n"/>
      <c r="N27" s="13">
        <f>IF(OR($E27="",$F27="",$G27="",$H27=""),"",ROUND(($H27-$G27)*$F27*IF($E27="Short",-1,1),2))</f>
        <v/>
      </c>
      <c r="O27" s="13">
        <f>IF($N27="","",ROUND($N27-N($J27),2))</f>
        <v/>
      </c>
      <c r="P27" s="13">
        <f>IF(OR($F27="",$G27="",$I27=""),"",ABS($G27-$I27)*$F27)</f>
        <v/>
      </c>
      <c r="Q27" s="14">
        <f>IF(OR($O27="",$P27=""),"",IF($P27=0,"",$O27/$P27))</f>
        <v/>
      </c>
      <c r="R27" s="15">
        <f>IF(OR($B27="",$C27=""),"",ROUND(($C27-$B27)*1440,0))</f>
        <v/>
      </c>
      <c r="S27" s="16">
        <f>IF($O27="","",IF($O27&gt;0,"Win",IF($O27&lt;0,"Loss","Scratch")))</f>
        <v/>
      </c>
      <c r="T27" s="13">
        <f>IF($O27="","",SUM($O$2:$O27))</f>
        <v/>
      </c>
      <c r="U27" s="13">
        <f>IF($T27="","",$T27-MAX(0,MAX($T$2:$T27)))</f>
        <v/>
      </c>
    </row>
    <row r="28">
      <c r="A28" s="7" t="n"/>
      <c r="B28" s="8" t="n"/>
      <c r="C28" s="8" t="n"/>
      <c r="D28" s="9" t="n"/>
      <c r="E28" s="9" t="n"/>
      <c r="F28" s="10" t="n"/>
      <c r="G28" s="11" t="n"/>
      <c r="H28" s="11" t="n"/>
      <c r="I28" s="11" t="n"/>
      <c r="J28" s="12" t="n"/>
      <c r="K28" s="9" t="n"/>
      <c r="L28" s="9" t="n"/>
      <c r="M28" s="9" t="n"/>
      <c r="N28" s="13">
        <f>IF(OR($E28="",$F28="",$G28="",$H28=""),"",ROUND(($H28-$G28)*$F28*IF($E28="Short",-1,1),2))</f>
        <v/>
      </c>
      <c r="O28" s="13">
        <f>IF($N28="","",ROUND($N28-N($J28),2))</f>
        <v/>
      </c>
      <c r="P28" s="13">
        <f>IF(OR($F28="",$G28="",$I28=""),"",ABS($G28-$I28)*$F28)</f>
        <v/>
      </c>
      <c r="Q28" s="14">
        <f>IF(OR($O28="",$P28=""),"",IF($P28=0,"",$O28/$P28))</f>
        <v/>
      </c>
      <c r="R28" s="15">
        <f>IF(OR($B28="",$C28=""),"",ROUND(($C28-$B28)*1440,0))</f>
        <v/>
      </c>
      <c r="S28" s="16">
        <f>IF($O28="","",IF($O28&gt;0,"Win",IF($O28&lt;0,"Loss","Scratch")))</f>
        <v/>
      </c>
      <c r="T28" s="13">
        <f>IF($O28="","",SUM($O$2:$O28))</f>
        <v/>
      </c>
      <c r="U28" s="13">
        <f>IF($T28="","",$T28-MAX(0,MAX($T$2:$T28)))</f>
        <v/>
      </c>
    </row>
    <row r="29">
      <c r="A29" s="7" t="n"/>
      <c r="B29" s="8" t="n"/>
      <c r="C29" s="8" t="n"/>
      <c r="D29" s="9" t="n"/>
      <c r="E29" s="9" t="n"/>
      <c r="F29" s="10" t="n"/>
      <c r="G29" s="11" t="n"/>
      <c r="H29" s="11" t="n"/>
      <c r="I29" s="11" t="n"/>
      <c r="J29" s="12" t="n"/>
      <c r="K29" s="9" t="n"/>
      <c r="L29" s="9" t="n"/>
      <c r="M29" s="9" t="n"/>
      <c r="N29" s="13">
        <f>IF(OR($E29="",$F29="",$G29="",$H29=""),"",ROUND(($H29-$G29)*$F29*IF($E29="Short",-1,1),2))</f>
        <v/>
      </c>
      <c r="O29" s="13">
        <f>IF($N29="","",ROUND($N29-N($J29),2))</f>
        <v/>
      </c>
      <c r="P29" s="13">
        <f>IF(OR($F29="",$G29="",$I29=""),"",ABS($G29-$I29)*$F29)</f>
        <v/>
      </c>
      <c r="Q29" s="14">
        <f>IF(OR($O29="",$P29=""),"",IF($P29=0,"",$O29/$P29))</f>
        <v/>
      </c>
      <c r="R29" s="15">
        <f>IF(OR($B29="",$C29=""),"",ROUND(($C29-$B29)*1440,0))</f>
        <v/>
      </c>
      <c r="S29" s="16">
        <f>IF($O29="","",IF($O29&gt;0,"Win",IF($O29&lt;0,"Loss","Scratch")))</f>
        <v/>
      </c>
      <c r="T29" s="13">
        <f>IF($O29="","",SUM($O$2:$O29))</f>
        <v/>
      </c>
      <c r="U29" s="13">
        <f>IF($T29="","",$T29-MAX(0,MAX($T$2:$T29)))</f>
        <v/>
      </c>
    </row>
    <row r="30">
      <c r="A30" s="7" t="n"/>
      <c r="B30" s="8" t="n"/>
      <c r="C30" s="8" t="n"/>
      <c r="D30" s="9" t="n"/>
      <c r="E30" s="9" t="n"/>
      <c r="F30" s="10" t="n"/>
      <c r="G30" s="11" t="n"/>
      <c r="H30" s="11" t="n"/>
      <c r="I30" s="11" t="n"/>
      <c r="J30" s="12" t="n"/>
      <c r="K30" s="9" t="n"/>
      <c r="L30" s="9" t="n"/>
      <c r="M30" s="9" t="n"/>
      <c r="N30" s="13">
        <f>IF(OR($E30="",$F30="",$G30="",$H30=""),"",ROUND(($H30-$G30)*$F30*IF($E30="Short",-1,1),2))</f>
        <v/>
      </c>
      <c r="O30" s="13">
        <f>IF($N30="","",ROUND($N30-N($J30),2))</f>
        <v/>
      </c>
      <c r="P30" s="13">
        <f>IF(OR($F30="",$G30="",$I30=""),"",ABS($G30-$I30)*$F30)</f>
        <v/>
      </c>
      <c r="Q30" s="14">
        <f>IF(OR($O30="",$P30=""),"",IF($P30=0,"",$O30/$P30))</f>
        <v/>
      </c>
      <c r="R30" s="15">
        <f>IF(OR($B30="",$C30=""),"",ROUND(($C30-$B30)*1440,0))</f>
        <v/>
      </c>
      <c r="S30" s="16">
        <f>IF($O30="","",IF($O30&gt;0,"Win",IF($O30&lt;0,"Loss","Scratch")))</f>
        <v/>
      </c>
      <c r="T30" s="13">
        <f>IF($O30="","",SUM($O$2:$O30))</f>
        <v/>
      </c>
      <c r="U30" s="13">
        <f>IF($T30="","",$T30-MAX(0,MAX($T$2:$T30)))</f>
        <v/>
      </c>
    </row>
    <row r="31">
      <c r="A31" s="7" t="n"/>
      <c r="B31" s="8" t="n"/>
      <c r="C31" s="8" t="n"/>
      <c r="D31" s="9" t="n"/>
      <c r="E31" s="9" t="n"/>
      <c r="F31" s="10" t="n"/>
      <c r="G31" s="11" t="n"/>
      <c r="H31" s="11" t="n"/>
      <c r="I31" s="11" t="n"/>
      <c r="J31" s="12" t="n"/>
      <c r="K31" s="9" t="n"/>
      <c r="L31" s="9" t="n"/>
      <c r="M31" s="9" t="n"/>
      <c r="N31" s="13">
        <f>IF(OR($E31="",$F31="",$G31="",$H31=""),"",ROUND(($H31-$G31)*$F31*IF($E31="Short",-1,1),2))</f>
        <v/>
      </c>
      <c r="O31" s="13">
        <f>IF($N31="","",ROUND($N31-N($J31),2))</f>
        <v/>
      </c>
      <c r="P31" s="13">
        <f>IF(OR($F31="",$G31="",$I31=""),"",ABS($G31-$I31)*$F31)</f>
        <v/>
      </c>
      <c r="Q31" s="14">
        <f>IF(OR($O31="",$P31=""),"",IF($P31=0,"",$O31/$P31))</f>
        <v/>
      </c>
      <c r="R31" s="15">
        <f>IF(OR($B31="",$C31=""),"",ROUND(($C31-$B31)*1440,0))</f>
        <v/>
      </c>
      <c r="S31" s="16">
        <f>IF($O31="","",IF($O31&gt;0,"Win",IF($O31&lt;0,"Loss","Scratch")))</f>
        <v/>
      </c>
      <c r="T31" s="13">
        <f>IF($O31="","",SUM($O$2:$O31))</f>
        <v/>
      </c>
      <c r="U31" s="13">
        <f>IF($T31="","",$T31-MAX(0,MAX($T$2:$T31)))</f>
        <v/>
      </c>
    </row>
    <row r="32">
      <c r="A32" s="7" t="n"/>
      <c r="B32" s="8" t="n"/>
      <c r="C32" s="8" t="n"/>
      <c r="D32" s="9" t="n"/>
      <c r="E32" s="9" t="n"/>
      <c r="F32" s="10" t="n"/>
      <c r="G32" s="11" t="n"/>
      <c r="H32" s="11" t="n"/>
      <c r="I32" s="11" t="n"/>
      <c r="J32" s="12" t="n"/>
      <c r="K32" s="9" t="n"/>
      <c r="L32" s="9" t="n"/>
      <c r="M32" s="9" t="n"/>
      <c r="N32" s="13">
        <f>IF(OR($E32="",$F32="",$G32="",$H32=""),"",ROUND(($H32-$G32)*$F32*IF($E32="Short",-1,1),2))</f>
        <v/>
      </c>
      <c r="O32" s="13">
        <f>IF($N32="","",ROUND($N32-N($J32),2))</f>
        <v/>
      </c>
      <c r="P32" s="13">
        <f>IF(OR($F32="",$G32="",$I32=""),"",ABS($G32-$I32)*$F32)</f>
        <v/>
      </c>
      <c r="Q32" s="14">
        <f>IF(OR($O32="",$P32=""),"",IF($P32=0,"",$O32/$P32))</f>
        <v/>
      </c>
      <c r="R32" s="15">
        <f>IF(OR($B32="",$C32=""),"",ROUND(($C32-$B32)*1440,0))</f>
        <v/>
      </c>
      <c r="S32" s="16">
        <f>IF($O32="","",IF($O32&gt;0,"Win",IF($O32&lt;0,"Loss","Scratch")))</f>
        <v/>
      </c>
      <c r="T32" s="13">
        <f>IF($O32="","",SUM($O$2:$O32))</f>
        <v/>
      </c>
      <c r="U32" s="13">
        <f>IF($T32="","",$T32-MAX(0,MAX($T$2:$T32)))</f>
        <v/>
      </c>
    </row>
    <row r="33">
      <c r="A33" s="7" t="n"/>
      <c r="B33" s="8" t="n"/>
      <c r="C33" s="8" t="n"/>
      <c r="D33" s="9" t="n"/>
      <c r="E33" s="9" t="n"/>
      <c r="F33" s="10" t="n"/>
      <c r="G33" s="11" t="n"/>
      <c r="H33" s="11" t="n"/>
      <c r="I33" s="11" t="n"/>
      <c r="J33" s="12" t="n"/>
      <c r="K33" s="9" t="n"/>
      <c r="L33" s="9" t="n"/>
      <c r="M33" s="9" t="n"/>
      <c r="N33" s="13">
        <f>IF(OR($E33="",$F33="",$G33="",$H33=""),"",ROUND(($H33-$G33)*$F33*IF($E33="Short",-1,1),2))</f>
        <v/>
      </c>
      <c r="O33" s="13">
        <f>IF($N33="","",ROUND($N33-N($J33),2))</f>
        <v/>
      </c>
      <c r="P33" s="13">
        <f>IF(OR($F33="",$G33="",$I33=""),"",ABS($G33-$I33)*$F33)</f>
        <v/>
      </c>
      <c r="Q33" s="14">
        <f>IF(OR($O33="",$P33=""),"",IF($P33=0,"",$O33/$P33))</f>
        <v/>
      </c>
      <c r="R33" s="15">
        <f>IF(OR($B33="",$C33=""),"",ROUND(($C33-$B33)*1440,0))</f>
        <v/>
      </c>
      <c r="S33" s="16">
        <f>IF($O33="","",IF($O33&gt;0,"Win",IF($O33&lt;0,"Loss","Scratch")))</f>
        <v/>
      </c>
      <c r="T33" s="13">
        <f>IF($O33="","",SUM($O$2:$O33))</f>
        <v/>
      </c>
      <c r="U33" s="13">
        <f>IF($T33="","",$T33-MAX(0,MAX($T$2:$T33)))</f>
        <v/>
      </c>
    </row>
    <row r="34">
      <c r="A34" s="7" t="n"/>
      <c r="B34" s="8" t="n"/>
      <c r="C34" s="8" t="n"/>
      <c r="D34" s="9" t="n"/>
      <c r="E34" s="9" t="n"/>
      <c r="F34" s="10" t="n"/>
      <c r="G34" s="11" t="n"/>
      <c r="H34" s="11" t="n"/>
      <c r="I34" s="11" t="n"/>
      <c r="J34" s="12" t="n"/>
      <c r="K34" s="9" t="n"/>
      <c r="L34" s="9" t="n"/>
      <c r="M34" s="9" t="n"/>
      <c r="N34" s="13">
        <f>IF(OR($E34="",$F34="",$G34="",$H34=""),"",ROUND(($H34-$G34)*$F34*IF($E34="Short",-1,1),2))</f>
        <v/>
      </c>
      <c r="O34" s="13">
        <f>IF($N34="","",ROUND($N34-N($J34),2))</f>
        <v/>
      </c>
      <c r="P34" s="13">
        <f>IF(OR($F34="",$G34="",$I34=""),"",ABS($G34-$I34)*$F34)</f>
        <v/>
      </c>
      <c r="Q34" s="14">
        <f>IF(OR($O34="",$P34=""),"",IF($P34=0,"",$O34/$P34))</f>
        <v/>
      </c>
      <c r="R34" s="15">
        <f>IF(OR($B34="",$C34=""),"",ROUND(($C34-$B34)*1440,0))</f>
        <v/>
      </c>
      <c r="S34" s="16">
        <f>IF($O34="","",IF($O34&gt;0,"Win",IF($O34&lt;0,"Loss","Scratch")))</f>
        <v/>
      </c>
      <c r="T34" s="13">
        <f>IF($O34="","",SUM($O$2:$O34))</f>
        <v/>
      </c>
      <c r="U34" s="13">
        <f>IF($T34="","",$T34-MAX(0,MAX($T$2:$T34)))</f>
        <v/>
      </c>
    </row>
    <row r="35">
      <c r="A35" s="7" t="n"/>
      <c r="B35" s="8" t="n"/>
      <c r="C35" s="8" t="n"/>
      <c r="D35" s="9" t="n"/>
      <c r="E35" s="9" t="n"/>
      <c r="F35" s="10" t="n"/>
      <c r="G35" s="11" t="n"/>
      <c r="H35" s="11" t="n"/>
      <c r="I35" s="11" t="n"/>
      <c r="J35" s="12" t="n"/>
      <c r="K35" s="9" t="n"/>
      <c r="L35" s="9" t="n"/>
      <c r="M35" s="9" t="n"/>
      <c r="N35" s="13">
        <f>IF(OR($E35="",$F35="",$G35="",$H35=""),"",ROUND(($H35-$G35)*$F35*IF($E35="Short",-1,1),2))</f>
        <v/>
      </c>
      <c r="O35" s="13">
        <f>IF($N35="","",ROUND($N35-N($J35),2))</f>
        <v/>
      </c>
      <c r="P35" s="13">
        <f>IF(OR($F35="",$G35="",$I35=""),"",ABS($G35-$I35)*$F35)</f>
        <v/>
      </c>
      <c r="Q35" s="14">
        <f>IF(OR($O35="",$P35=""),"",IF($P35=0,"",$O35/$P35))</f>
        <v/>
      </c>
      <c r="R35" s="15">
        <f>IF(OR($B35="",$C35=""),"",ROUND(($C35-$B35)*1440,0))</f>
        <v/>
      </c>
      <c r="S35" s="16">
        <f>IF($O35="","",IF($O35&gt;0,"Win",IF($O35&lt;0,"Loss","Scratch")))</f>
        <v/>
      </c>
      <c r="T35" s="13">
        <f>IF($O35="","",SUM($O$2:$O35))</f>
        <v/>
      </c>
      <c r="U35" s="13">
        <f>IF($T35="","",$T35-MAX(0,MAX($T$2:$T35)))</f>
        <v/>
      </c>
    </row>
    <row r="36">
      <c r="A36" s="7" t="n"/>
      <c r="B36" s="8" t="n"/>
      <c r="C36" s="8" t="n"/>
      <c r="D36" s="9" t="n"/>
      <c r="E36" s="9" t="n"/>
      <c r="F36" s="10" t="n"/>
      <c r="G36" s="11" t="n"/>
      <c r="H36" s="11" t="n"/>
      <c r="I36" s="11" t="n"/>
      <c r="J36" s="12" t="n"/>
      <c r="K36" s="9" t="n"/>
      <c r="L36" s="9" t="n"/>
      <c r="M36" s="9" t="n"/>
      <c r="N36" s="13">
        <f>IF(OR($E36="",$F36="",$G36="",$H36=""),"",ROUND(($H36-$G36)*$F36*IF($E36="Short",-1,1),2))</f>
        <v/>
      </c>
      <c r="O36" s="13">
        <f>IF($N36="","",ROUND($N36-N($J36),2))</f>
        <v/>
      </c>
      <c r="P36" s="13">
        <f>IF(OR($F36="",$G36="",$I36=""),"",ABS($G36-$I36)*$F36)</f>
        <v/>
      </c>
      <c r="Q36" s="14">
        <f>IF(OR($O36="",$P36=""),"",IF($P36=0,"",$O36/$P36))</f>
        <v/>
      </c>
      <c r="R36" s="15">
        <f>IF(OR($B36="",$C36=""),"",ROUND(($C36-$B36)*1440,0))</f>
        <v/>
      </c>
      <c r="S36" s="16">
        <f>IF($O36="","",IF($O36&gt;0,"Win",IF($O36&lt;0,"Loss","Scratch")))</f>
        <v/>
      </c>
      <c r="T36" s="13">
        <f>IF($O36="","",SUM($O$2:$O36))</f>
        <v/>
      </c>
      <c r="U36" s="13">
        <f>IF($T36="","",$T36-MAX(0,MAX($T$2:$T36)))</f>
        <v/>
      </c>
    </row>
    <row r="37">
      <c r="A37" s="7" t="n"/>
      <c r="B37" s="8" t="n"/>
      <c r="C37" s="8" t="n"/>
      <c r="D37" s="9" t="n"/>
      <c r="E37" s="9" t="n"/>
      <c r="F37" s="10" t="n"/>
      <c r="G37" s="11" t="n"/>
      <c r="H37" s="11" t="n"/>
      <c r="I37" s="11" t="n"/>
      <c r="J37" s="12" t="n"/>
      <c r="K37" s="9" t="n"/>
      <c r="L37" s="9" t="n"/>
      <c r="M37" s="9" t="n"/>
      <c r="N37" s="13">
        <f>IF(OR($E37="",$F37="",$G37="",$H37=""),"",ROUND(($H37-$G37)*$F37*IF($E37="Short",-1,1),2))</f>
        <v/>
      </c>
      <c r="O37" s="13">
        <f>IF($N37="","",ROUND($N37-N($J37),2))</f>
        <v/>
      </c>
      <c r="P37" s="13">
        <f>IF(OR($F37="",$G37="",$I37=""),"",ABS($G37-$I37)*$F37)</f>
        <v/>
      </c>
      <c r="Q37" s="14">
        <f>IF(OR($O37="",$P37=""),"",IF($P37=0,"",$O37/$P37))</f>
        <v/>
      </c>
      <c r="R37" s="15">
        <f>IF(OR($B37="",$C37=""),"",ROUND(($C37-$B37)*1440,0))</f>
        <v/>
      </c>
      <c r="S37" s="16">
        <f>IF($O37="","",IF($O37&gt;0,"Win",IF($O37&lt;0,"Loss","Scratch")))</f>
        <v/>
      </c>
      <c r="T37" s="13">
        <f>IF($O37="","",SUM($O$2:$O37))</f>
        <v/>
      </c>
      <c r="U37" s="13">
        <f>IF($T37="","",$T37-MAX(0,MAX($T$2:$T37)))</f>
        <v/>
      </c>
    </row>
    <row r="38">
      <c r="A38" s="7" t="n"/>
      <c r="B38" s="8" t="n"/>
      <c r="C38" s="8" t="n"/>
      <c r="D38" s="9" t="n"/>
      <c r="E38" s="9" t="n"/>
      <c r="F38" s="10" t="n"/>
      <c r="G38" s="11" t="n"/>
      <c r="H38" s="11" t="n"/>
      <c r="I38" s="11" t="n"/>
      <c r="J38" s="12" t="n"/>
      <c r="K38" s="9" t="n"/>
      <c r="L38" s="9" t="n"/>
      <c r="M38" s="9" t="n"/>
      <c r="N38" s="13">
        <f>IF(OR($E38="",$F38="",$G38="",$H38=""),"",ROUND(($H38-$G38)*$F38*IF($E38="Short",-1,1),2))</f>
        <v/>
      </c>
      <c r="O38" s="13">
        <f>IF($N38="","",ROUND($N38-N($J38),2))</f>
        <v/>
      </c>
      <c r="P38" s="13">
        <f>IF(OR($F38="",$G38="",$I38=""),"",ABS($G38-$I38)*$F38)</f>
        <v/>
      </c>
      <c r="Q38" s="14">
        <f>IF(OR($O38="",$P38=""),"",IF($P38=0,"",$O38/$P38))</f>
        <v/>
      </c>
      <c r="R38" s="15">
        <f>IF(OR($B38="",$C38=""),"",ROUND(($C38-$B38)*1440,0))</f>
        <v/>
      </c>
      <c r="S38" s="16">
        <f>IF($O38="","",IF($O38&gt;0,"Win",IF($O38&lt;0,"Loss","Scratch")))</f>
        <v/>
      </c>
      <c r="T38" s="13">
        <f>IF($O38="","",SUM($O$2:$O38))</f>
        <v/>
      </c>
      <c r="U38" s="13">
        <f>IF($T38="","",$T38-MAX(0,MAX($T$2:$T38)))</f>
        <v/>
      </c>
    </row>
    <row r="39">
      <c r="A39" s="7" t="n"/>
      <c r="B39" s="8" t="n"/>
      <c r="C39" s="8" t="n"/>
      <c r="D39" s="9" t="n"/>
      <c r="E39" s="9" t="n"/>
      <c r="F39" s="10" t="n"/>
      <c r="G39" s="11" t="n"/>
      <c r="H39" s="11" t="n"/>
      <c r="I39" s="11" t="n"/>
      <c r="J39" s="12" t="n"/>
      <c r="K39" s="9" t="n"/>
      <c r="L39" s="9" t="n"/>
      <c r="M39" s="9" t="n"/>
      <c r="N39" s="13">
        <f>IF(OR($E39="",$F39="",$G39="",$H39=""),"",ROUND(($H39-$G39)*$F39*IF($E39="Short",-1,1),2))</f>
        <v/>
      </c>
      <c r="O39" s="13">
        <f>IF($N39="","",ROUND($N39-N($J39),2))</f>
        <v/>
      </c>
      <c r="P39" s="13">
        <f>IF(OR($F39="",$G39="",$I39=""),"",ABS($G39-$I39)*$F39)</f>
        <v/>
      </c>
      <c r="Q39" s="14">
        <f>IF(OR($O39="",$P39=""),"",IF($P39=0,"",$O39/$P39))</f>
        <v/>
      </c>
      <c r="R39" s="15">
        <f>IF(OR($B39="",$C39=""),"",ROUND(($C39-$B39)*1440,0))</f>
        <v/>
      </c>
      <c r="S39" s="16">
        <f>IF($O39="","",IF($O39&gt;0,"Win",IF($O39&lt;0,"Loss","Scratch")))</f>
        <v/>
      </c>
      <c r="T39" s="13">
        <f>IF($O39="","",SUM($O$2:$O39))</f>
        <v/>
      </c>
      <c r="U39" s="13">
        <f>IF($T39="","",$T39-MAX(0,MAX($T$2:$T39)))</f>
        <v/>
      </c>
    </row>
    <row r="40">
      <c r="A40" s="7" t="n"/>
      <c r="B40" s="8" t="n"/>
      <c r="C40" s="8" t="n"/>
      <c r="D40" s="9" t="n"/>
      <c r="E40" s="9" t="n"/>
      <c r="F40" s="10" t="n"/>
      <c r="G40" s="11" t="n"/>
      <c r="H40" s="11" t="n"/>
      <c r="I40" s="11" t="n"/>
      <c r="J40" s="12" t="n"/>
      <c r="K40" s="9" t="n"/>
      <c r="L40" s="9" t="n"/>
      <c r="M40" s="9" t="n"/>
      <c r="N40" s="13">
        <f>IF(OR($E40="",$F40="",$G40="",$H40=""),"",ROUND(($H40-$G40)*$F40*IF($E40="Short",-1,1),2))</f>
        <v/>
      </c>
      <c r="O40" s="13">
        <f>IF($N40="","",ROUND($N40-N($J40),2))</f>
        <v/>
      </c>
      <c r="P40" s="13">
        <f>IF(OR($F40="",$G40="",$I40=""),"",ABS($G40-$I40)*$F40)</f>
        <v/>
      </c>
      <c r="Q40" s="14">
        <f>IF(OR($O40="",$P40=""),"",IF($P40=0,"",$O40/$P40))</f>
        <v/>
      </c>
      <c r="R40" s="15">
        <f>IF(OR($B40="",$C40=""),"",ROUND(($C40-$B40)*1440,0))</f>
        <v/>
      </c>
      <c r="S40" s="16">
        <f>IF($O40="","",IF($O40&gt;0,"Win",IF($O40&lt;0,"Loss","Scratch")))</f>
        <v/>
      </c>
      <c r="T40" s="13">
        <f>IF($O40="","",SUM($O$2:$O40))</f>
        <v/>
      </c>
      <c r="U40" s="13">
        <f>IF($T40="","",$T40-MAX(0,MAX($T$2:$T40)))</f>
        <v/>
      </c>
    </row>
    <row r="41">
      <c r="A41" s="7" t="n"/>
      <c r="B41" s="8" t="n"/>
      <c r="C41" s="8" t="n"/>
      <c r="D41" s="9" t="n"/>
      <c r="E41" s="9" t="n"/>
      <c r="F41" s="10" t="n"/>
      <c r="G41" s="11" t="n"/>
      <c r="H41" s="11" t="n"/>
      <c r="I41" s="11" t="n"/>
      <c r="J41" s="12" t="n"/>
      <c r="K41" s="9" t="n"/>
      <c r="L41" s="9" t="n"/>
      <c r="M41" s="9" t="n"/>
      <c r="N41" s="13">
        <f>IF(OR($E41="",$F41="",$G41="",$H41=""),"",ROUND(($H41-$G41)*$F41*IF($E41="Short",-1,1),2))</f>
        <v/>
      </c>
      <c r="O41" s="13">
        <f>IF($N41="","",ROUND($N41-N($J41),2))</f>
        <v/>
      </c>
      <c r="P41" s="13">
        <f>IF(OR($F41="",$G41="",$I41=""),"",ABS($G41-$I41)*$F41)</f>
        <v/>
      </c>
      <c r="Q41" s="14">
        <f>IF(OR($O41="",$P41=""),"",IF($P41=0,"",$O41/$P41))</f>
        <v/>
      </c>
      <c r="R41" s="15">
        <f>IF(OR($B41="",$C41=""),"",ROUND(($C41-$B41)*1440,0))</f>
        <v/>
      </c>
      <c r="S41" s="16">
        <f>IF($O41="","",IF($O41&gt;0,"Win",IF($O41&lt;0,"Loss","Scratch")))</f>
        <v/>
      </c>
      <c r="T41" s="13">
        <f>IF($O41="","",SUM($O$2:$O41))</f>
        <v/>
      </c>
      <c r="U41" s="13">
        <f>IF($T41="","",$T41-MAX(0,MAX($T$2:$T41)))</f>
        <v/>
      </c>
    </row>
    <row r="42">
      <c r="A42" s="7" t="n"/>
      <c r="B42" s="8" t="n"/>
      <c r="C42" s="8" t="n"/>
      <c r="D42" s="9" t="n"/>
      <c r="E42" s="9" t="n"/>
      <c r="F42" s="10" t="n"/>
      <c r="G42" s="11" t="n"/>
      <c r="H42" s="11" t="n"/>
      <c r="I42" s="11" t="n"/>
      <c r="J42" s="12" t="n"/>
      <c r="K42" s="9" t="n"/>
      <c r="L42" s="9" t="n"/>
      <c r="M42" s="9" t="n"/>
      <c r="N42" s="13">
        <f>IF(OR($E42="",$F42="",$G42="",$H42=""),"",ROUND(($H42-$G42)*$F42*IF($E42="Short",-1,1),2))</f>
        <v/>
      </c>
      <c r="O42" s="13">
        <f>IF($N42="","",ROUND($N42-N($J42),2))</f>
        <v/>
      </c>
      <c r="P42" s="13">
        <f>IF(OR($F42="",$G42="",$I42=""),"",ABS($G42-$I42)*$F42)</f>
        <v/>
      </c>
      <c r="Q42" s="14">
        <f>IF(OR($O42="",$P42=""),"",IF($P42=0,"",$O42/$P42))</f>
        <v/>
      </c>
      <c r="R42" s="15">
        <f>IF(OR($B42="",$C42=""),"",ROUND(($C42-$B42)*1440,0))</f>
        <v/>
      </c>
      <c r="S42" s="16">
        <f>IF($O42="","",IF($O42&gt;0,"Win",IF($O42&lt;0,"Loss","Scratch")))</f>
        <v/>
      </c>
      <c r="T42" s="13">
        <f>IF($O42="","",SUM($O$2:$O42))</f>
        <v/>
      </c>
      <c r="U42" s="13">
        <f>IF($T42="","",$T42-MAX(0,MAX($T$2:$T42)))</f>
        <v/>
      </c>
    </row>
    <row r="43">
      <c r="A43" s="7" t="n"/>
      <c r="B43" s="8" t="n"/>
      <c r="C43" s="8" t="n"/>
      <c r="D43" s="9" t="n"/>
      <c r="E43" s="9" t="n"/>
      <c r="F43" s="10" t="n"/>
      <c r="G43" s="11" t="n"/>
      <c r="H43" s="11" t="n"/>
      <c r="I43" s="11" t="n"/>
      <c r="J43" s="12" t="n"/>
      <c r="K43" s="9" t="n"/>
      <c r="L43" s="9" t="n"/>
      <c r="M43" s="9" t="n"/>
      <c r="N43" s="13">
        <f>IF(OR($E43="",$F43="",$G43="",$H43=""),"",ROUND(($H43-$G43)*$F43*IF($E43="Short",-1,1),2))</f>
        <v/>
      </c>
      <c r="O43" s="13">
        <f>IF($N43="","",ROUND($N43-N($J43),2))</f>
        <v/>
      </c>
      <c r="P43" s="13">
        <f>IF(OR($F43="",$G43="",$I43=""),"",ABS($G43-$I43)*$F43)</f>
        <v/>
      </c>
      <c r="Q43" s="14">
        <f>IF(OR($O43="",$P43=""),"",IF($P43=0,"",$O43/$P43))</f>
        <v/>
      </c>
      <c r="R43" s="15">
        <f>IF(OR($B43="",$C43=""),"",ROUND(($C43-$B43)*1440,0))</f>
        <v/>
      </c>
      <c r="S43" s="16">
        <f>IF($O43="","",IF($O43&gt;0,"Win",IF($O43&lt;0,"Loss","Scratch")))</f>
        <v/>
      </c>
      <c r="T43" s="13">
        <f>IF($O43="","",SUM($O$2:$O43))</f>
        <v/>
      </c>
      <c r="U43" s="13">
        <f>IF($T43="","",$T43-MAX(0,MAX($T$2:$T43)))</f>
        <v/>
      </c>
    </row>
    <row r="44">
      <c r="A44" s="7" t="n"/>
      <c r="B44" s="8" t="n"/>
      <c r="C44" s="8" t="n"/>
      <c r="D44" s="9" t="n"/>
      <c r="E44" s="9" t="n"/>
      <c r="F44" s="10" t="n"/>
      <c r="G44" s="11" t="n"/>
      <c r="H44" s="11" t="n"/>
      <c r="I44" s="11" t="n"/>
      <c r="J44" s="12" t="n"/>
      <c r="K44" s="9" t="n"/>
      <c r="L44" s="9" t="n"/>
      <c r="M44" s="9" t="n"/>
      <c r="N44" s="13">
        <f>IF(OR($E44="",$F44="",$G44="",$H44=""),"",ROUND(($H44-$G44)*$F44*IF($E44="Short",-1,1),2))</f>
        <v/>
      </c>
      <c r="O44" s="13">
        <f>IF($N44="","",ROUND($N44-N($J44),2))</f>
        <v/>
      </c>
      <c r="P44" s="13">
        <f>IF(OR($F44="",$G44="",$I44=""),"",ABS($G44-$I44)*$F44)</f>
        <v/>
      </c>
      <c r="Q44" s="14">
        <f>IF(OR($O44="",$P44=""),"",IF($P44=0,"",$O44/$P44))</f>
        <v/>
      </c>
      <c r="R44" s="15">
        <f>IF(OR($B44="",$C44=""),"",ROUND(($C44-$B44)*1440,0))</f>
        <v/>
      </c>
      <c r="S44" s="16">
        <f>IF($O44="","",IF($O44&gt;0,"Win",IF($O44&lt;0,"Loss","Scratch")))</f>
        <v/>
      </c>
      <c r="T44" s="13">
        <f>IF($O44="","",SUM($O$2:$O44))</f>
        <v/>
      </c>
      <c r="U44" s="13">
        <f>IF($T44="","",$T44-MAX(0,MAX($T$2:$T44)))</f>
        <v/>
      </c>
    </row>
    <row r="45">
      <c r="A45" s="7" t="n"/>
      <c r="B45" s="8" t="n"/>
      <c r="C45" s="8" t="n"/>
      <c r="D45" s="9" t="n"/>
      <c r="E45" s="9" t="n"/>
      <c r="F45" s="10" t="n"/>
      <c r="G45" s="11" t="n"/>
      <c r="H45" s="11" t="n"/>
      <c r="I45" s="11" t="n"/>
      <c r="J45" s="12" t="n"/>
      <c r="K45" s="9" t="n"/>
      <c r="L45" s="9" t="n"/>
      <c r="M45" s="9" t="n"/>
      <c r="N45" s="13">
        <f>IF(OR($E45="",$F45="",$G45="",$H45=""),"",ROUND(($H45-$G45)*$F45*IF($E45="Short",-1,1),2))</f>
        <v/>
      </c>
      <c r="O45" s="13">
        <f>IF($N45="","",ROUND($N45-N($J45),2))</f>
        <v/>
      </c>
      <c r="P45" s="13">
        <f>IF(OR($F45="",$G45="",$I45=""),"",ABS($G45-$I45)*$F45)</f>
        <v/>
      </c>
      <c r="Q45" s="14">
        <f>IF(OR($O45="",$P45=""),"",IF($P45=0,"",$O45/$P45))</f>
        <v/>
      </c>
      <c r="R45" s="15">
        <f>IF(OR($B45="",$C45=""),"",ROUND(($C45-$B45)*1440,0))</f>
        <v/>
      </c>
      <c r="S45" s="16">
        <f>IF($O45="","",IF($O45&gt;0,"Win",IF($O45&lt;0,"Loss","Scratch")))</f>
        <v/>
      </c>
      <c r="T45" s="13">
        <f>IF($O45="","",SUM($O$2:$O45))</f>
        <v/>
      </c>
      <c r="U45" s="13">
        <f>IF($T45="","",$T45-MAX(0,MAX($T$2:$T45)))</f>
        <v/>
      </c>
    </row>
    <row r="46">
      <c r="A46" s="7" t="n"/>
      <c r="B46" s="8" t="n"/>
      <c r="C46" s="8" t="n"/>
      <c r="D46" s="9" t="n"/>
      <c r="E46" s="9" t="n"/>
      <c r="F46" s="10" t="n"/>
      <c r="G46" s="11" t="n"/>
      <c r="H46" s="11" t="n"/>
      <c r="I46" s="11" t="n"/>
      <c r="J46" s="12" t="n"/>
      <c r="K46" s="9" t="n"/>
      <c r="L46" s="9" t="n"/>
      <c r="M46" s="9" t="n"/>
      <c r="N46" s="13">
        <f>IF(OR($E46="",$F46="",$G46="",$H46=""),"",ROUND(($H46-$G46)*$F46*IF($E46="Short",-1,1),2))</f>
        <v/>
      </c>
      <c r="O46" s="13">
        <f>IF($N46="","",ROUND($N46-N($J46),2))</f>
        <v/>
      </c>
      <c r="P46" s="13">
        <f>IF(OR($F46="",$G46="",$I46=""),"",ABS($G46-$I46)*$F46)</f>
        <v/>
      </c>
      <c r="Q46" s="14">
        <f>IF(OR($O46="",$P46=""),"",IF($P46=0,"",$O46/$P46))</f>
        <v/>
      </c>
      <c r="R46" s="15">
        <f>IF(OR($B46="",$C46=""),"",ROUND(($C46-$B46)*1440,0))</f>
        <v/>
      </c>
      <c r="S46" s="16">
        <f>IF($O46="","",IF($O46&gt;0,"Win",IF($O46&lt;0,"Loss","Scratch")))</f>
        <v/>
      </c>
      <c r="T46" s="13">
        <f>IF($O46="","",SUM($O$2:$O46))</f>
        <v/>
      </c>
      <c r="U46" s="13">
        <f>IF($T46="","",$T46-MAX(0,MAX($T$2:$T46)))</f>
        <v/>
      </c>
    </row>
    <row r="47">
      <c r="A47" s="7" t="n"/>
      <c r="B47" s="8" t="n"/>
      <c r="C47" s="8" t="n"/>
      <c r="D47" s="9" t="n"/>
      <c r="E47" s="9" t="n"/>
      <c r="F47" s="10" t="n"/>
      <c r="G47" s="11" t="n"/>
      <c r="H47" s="11" t="n"/>
      <c r="I47" s="11" t="n"/>
      <c r="J47" s="12" t="n"/>
      <c r="K47" s="9" t="n"/>
      <c r="L47" s="9" t="n"/>
      <c r="M47" s="9" t="n"/>
      <c r="N47" s="13">
        <f>IF(OR($E47="",$F47="",$G47="",$H47=""),"",ROUND(($H47-$G47)*$F47*IF($E47="Short",-1,1),2))</f>
        <v/>
      </c>
      <c r="O47" s="13">
        <f>IF($N47="","",ROUND($N47-N($J47),2))</f>
        <v/>
      </c>
      <c r="P47" s="13">
        <f>IF(OR($F47="",$G47="",$I47=""),"",ABS($G47-$I47)*$F47)</f>
        <v/>
      </c>
      <c r="Q47" s="14">
        <f>IF(OR($O47="",$P47=""),"",IF($P47=0,"",$O47/$P47))</f>
        <v/>
      </c>
      <c r="R47" s="15">
        <f>IF(OR($B47="",$C47=""),"",ROUND(($C47-$B47)*1440,0))</f>
        <v/>
      </c>
      <c r="S47" s="16">
        <f>IF($O47="","",IF($O47&gt;0,"Win",IF($O47&lt;0,"Loss","Scratch")))</f>
        <v/>
      </c>
      <c r="T47" s="13">
        <f>IF($O47="","",SUM($O$2:$O47))</f>
        <v/>
      </c>
      <c r="U47" s="13">
        <f>IF($T47="","",$T47-MAX(0,MAX($T$2:$T47)))</f>
        <v/>
      </c>
    </row>
    <row r="48">
      <c r="A48" s="7" t="n"/>
      <c r="B48" s="8" t="n"/>
      <c r="C48" s="8" t="n"/>
      <c r="D48" s="9" t="n"/>
      <c r="E48" s="9" t="n"/>
      <c r="F48" s="10" t="n"/>
      <c r="G48" s="11" t="n"/>
      <c r="H48" s="11" t="n"/>
      <c r="I48" s="11" t="n"/>
      <c r="J48" s="12" t="n"/>
      <c r="K48" s="9" t="n"/>
      <c r="L48" s="9" t="n"/>
      <c r="M48" s="9" t="n"/>
      <c r="N48" s="13">
        <f>IF(OR($E48="",$F48="",$G48="",$H48=""),"",ROUND(($H48-$G48)*$F48*IF($E48="Short",-1,1),2))</f>
        <v/>
      </c>
      <c r="O48" s="13">
        <f>IF($N48="","",ROUND($N48-N($J48),2))</f>
        <v/>
      </c>
      <c r="P48" s="13">
        <f>IF(OR($F48="",$G48="",$I48=""),"",ABS($G48-$I48)*$F48)</f>
        <v/>
      </c>
      <c r="Q48" s="14">
        <f>IF(OR($O48="",$P48=""),"",IF($P48=0,"",$O48/$P48))</f>
        <v/>
      </c>
      <c r="R48" s="15">
        <f>IF(OR($B48="",$C48=""),"",ROUND(($C48-$B48)*1440,0))</f>
        <v/>
      </c>
      <c r="S48" s="16">
        <f>IF($O48="","",IF($O48&gt;0,"Win",IF($O48&lt;0,"Loss","Scratch")))</f>
        <v/>
      </c>
      <c r="T48" s="13">
        <f>IF($O48="","",SUM($O$2:$O48))</f>
        <v/>
      </c>
      <c r="U48" s="13">
        <f>IF($T48="","",$T48-MAX(0,MAX($T$2:$T48)))</f>
        <v/>
      </c>
    </row>
    <row r="49">
      <c r="A49" s="7" t="n"/>
      <c r="B49" s="8" t="n"/>
      <c r="C49" s="8" t="n"/>
      <c r="D49" s="9" t="n"/>
      <c r="E49" s="9" t="n"/>
      <c r="F49" s="10" t="n"/>
      <c r="G49" s="11" t="n"/>
      <c r="H49" s="11" t="n"/>
      <c r="I49" s="11" t="n"/>
      <c r="J49" s="12" t="n"/>
      <c r="K49" s="9" t="n"/>
      <c r="L49" s="9" t="n"/>
      <c r="M49" s="9" t="n"/>
      <c r="N49" s="13">
        <f>IF(OR($E49="",$F49="",$G49="",$H49=""),"",ROUND(($H49-$G49)*$F49*IF($E49="Short",-1,1),2))</f>
        <v/>
      </c>
      <c r="O49" s="13">
        <f>IF($N49="","",ROUND($N49-N($J49),2))</f>
        <v/>
      </c>
      <c r="P49" s="13">
        <f>IF(OR($F49="",$G49="",$I49=""),"",ABS($G49-$I49)*$F49)</f>
        <v/>
      </c>
      <c r="Q49" s="14">
        <f>IF(OR($O49="",$P49=""),"",IF($P49=0,"",$O49/$P49))</f>
        <v/>
      </c>
      <c r="R49" s="15">
        <f>IF(OR($B49="",$C49=""),"",ROUND(($C49-$B49)*1440,0))</f>
        <v/>
      </c>
      <c r="S49" s="16">
        <f>IF($O49="","",IF($O49&gt;0,"Win",IF($O49&lt;0,"Loss","Scratch")))</f>
        <v/>
      </c>
      <c r="T49" s="13">
        <f>IF($O49="","",SUM($O$2:$O49))</f>
        <v/>
      </c>
      <c r="U49" s="13">
        <f>IF($T49="","",$T49-MAX(0,MAX($T$2:$T49)))</f>
        <v/>
      </c>
    </row>
    <row r="50">
      <c r="A50" s="7" t="n"/>
      <c r="B50" s="8" t="n"/>
      <c r="C50" s="8" t="n"/>
      <c r="D50" s="9" t="n"/>
      <c r="E50" s="9" t="n"/>
      <c r="F50" s="10" t="n"/>
      <c r="G50" s="11" t="n"/>
      <c r="H50" s="11" t="n"/>
      <c r="I50" s="11" t="n"/>
      <c r="J50" s="12" t="n"/>
      <c r="K50" s="9" t="n"/>
      <c r="L50" s="9" t="n"/>
      <c r="M50" s="9" t="n"/>
      <c r="N50" s="13">
        <f>IF(OR($E50="",$F50="",$G50="",$H50=""),"",ROUND(($H50-$G50)*$F50*IF($E50="Short",-1,1),2))</f>
        <v/>
      </c>
      <c r="O50" s="13">
        <f>IF($N50="","",ROUND($N50-N($J50),2))</f>
        <v/>
      </c>
      <c r="P50" s="13">
        <f>IF(OR($F50="",$G50="",$I50=""),"",ABS($G50-$I50)*$F50)</f>
        <v/>
      </c>
      <c r="Q50" s="14">
        <f>IF(OR($O50="",$P50=""),"",IF($P50=0,"",$O50/$P50))</f>
        <v/>
      </c>
      <c r="R50" s="15">
        <f>IF(OR($B50="",$C50=""),"",ROUND(($C50-$B50)*1440,0))</f>
        <v/>
      </c>
      <c r="S50" s="16">
        <f>IF($O50="","",IF($O50&gt;0,"Win",IF($O50&lt;0,"Loss","Scratch")))</f>
        <v/>
      </c>
      <c r="T50" s="13">
        <f>IF($O50="","",SUM($O$2:$O50))</f>
        <v/>
      </c>
      <c r="U50" s="13">
        <f>IF($T50="","",$T50-MAX(0,MAX($T$2:$T50)))</f>
        <v/>
      </c>
    </row>
    <row r="51">
      <c r="A51" s="7" t="n"/>
      <c r="B51" s="8" t="n"/>
      <c r="C51" s="8" t="n"/>
      <c r="D51" s="9" t="n"/>
      <c r="E51" s="9" t="n"/>
      <c r="F51" s="10" t="n"/>
      <c r="G51" s="11" t="n"/>
      <c r="H51" s="11" t="n"/>
      <c r="I51" s="11" t="n"/>
      <c r="J51" s="12" t="n"/>
      <c r="K51" s="9" t="n"/>
      <c r="L51" s="9" t="n"/>
      <c r="M51" s="9" t="n"/>
      <c r="N51" s="13">
        <f>IF(OR($E51="",$F51="",$G51="",$H51=""),"",ROUND(($H51-$G51)*$F51*IF($E51="Short",-1,1),2))</f>
        <v/>
      </c>
      <c r="O51" s="13">
        <f>IF($N51="","",ROUND($N51-N($J51),2))</f>
        <v/>
      </c>
      <c r="P51" s="13">
        <f>IF(OR($F51="",$G51="",$I51=""),"",ABS($G51-$I51)*$F51)</f>
        <v/>
      </c>
      <c r="Q51" s="14">
        <f>IF(OR($O51="",$P51=""),"",IF($P51=0,"",$O51/$P51))</f>
        <v/>
      </c>
      <c r="R51" s="15">
        <f>IF(OR($B51="",$C51=""),"",ROUND(($C51-$B51)*1440,0))</f>
        <v/>
      </c>
      <c r="S51" s="16">
        <f>IF($O51="","",IF($O51&gt;0,"Win",IF($O51&lt;0,"Loss","Scratch")))</f>
        <v/>
      </c>
      <c r="T51" s="13">
        <f>IF($O51="","",SUM($O$2:$O51))</f>
        <v/>
      </c>
      <c r="U51" s="13">
        <f>IF($T51="","",$T51-MAX(0,MAX($T$2:$T51)))</f>
        <v/>
      </c>
    </row>
    <row r="52">
      <c r="A52" s="7" t="n"/>
      <c r="B52" s="8" t="n"/>
      <c r="C52" s="8" t="n"/>
      <c r="D52" s="9" t="n"/>
      <c r="E52" s="9" t="n"/>
      <c r="F52" s="10" t="n"/>
      <c r="G52" s="11" t="n"/>
      <c r="H52" s="11" t="n"/>
      <c r="I52" s="11" t="n"/>
      <c r="J52" s="12" t="n"/>
      <c r="K52" s="9" t="n"/>
      <c r="L52" s="9" t="n"/>
      <c r="M52" s="9" t="n"/>
      <c r="N52" s="13">
        <f>IF(OR($E52="",$F52="",$G52="",$H52=""),"",ROUND(($H52-$G52)*$F52*IF($E52="Short",-1,1),2))</f>
        <v/>
      </c>
      <c r="O52" s="13">
        <f>IF($N52="","",ROUND($N52-N($J52),2))</f>
        <v/>
      </c>
      <c r="P52" s="13">
        <f>IF(OR($F52="",$G52="",$I52=""),"",ABS($G52-$I52)*$F52)</f>
        <v/>
      </c>
      <c r="Q52" s="14">
        <f>IF(OR($O52="",$P52=""),"",IF($P52=0,"",$O52/$P52))</f>
        <v/>
      </c>
      <c r="R52" s="15">
        <f>IF(OR($B52="",$C52=""),"",ROUND(($C52-$B52)*1440,0))</f>
        <v/>
      </c>
      <c r="S52" s="16">
        <f>IF($O52="","",IF($O52&gt;0,"Win",IF($O52&lt;0,"Loss","Scratch")))</f>
        <v/>
      </c>
      <c r="T52" s="13">
        <f>IF($O52="","",SUM($O$2:$O52))</f>
        <v/>
      </c>
      <c r="U52" s="13">
        <f>IF($T52="","",$T52-MAX(0,MAX($T$2:$T52)))</f>
        <v/>
      </c>
    </row>
    <row r="53">
      <c r="A53" s="7" t="n"/>
      <c r="B53" s="8" t="n"/>
      <c r="C53" s="8" t="n"/>
      <c r="D53" s="9" t="n"/>
      <c r="E53" s="9" t="n"/>
      <c r="F53" s="10" t="n"/>
      <c r="G53" s="11" t="n"/>
      <c r="H53" s="11" t="n"/>
      <c r="I53" s="11" t="n"/>
      <c r="J53" s="12" t="n"/>
      <c r="K53" s="9" t="n"/>
      <c r="L53" s="9" t="n"/>
      <c r="M53" s="9" t="n"/>
      <c r="N53" s="13">
        <f>IF(OR($E53="",$F53="",$G53="",$H53=""),"",ROUND(($H53-$G53)*$F53*IF($E53="Short",-1,1),2))</f>
        <v/>
      </c>
      <c r="O53" s="13">
        <f>IF($N53="","",ROUND($N53-N($J53),2))</f>
        <v/>
      </c>
      <c r="P53" s="13">
        <f>IF(OR($F53="",$G53="",$I53=""),"",ABS($G53-$I53)*$F53)</f>
        <v/>
      </c>
      <c r="Q53" s="14">
        <f>IF(OR($O53="",$P53=""),"",IF($P53=0,"",$O53/$P53))</f>
        <v/>
      </c>
      <c r="R53" s="15">
        <f>IF(OR($B53="",$C53=""),"",ROUND(($C53-$B53)*1440,0))</f>
        <v/>
      </c>
      <c r="S53" s="16">
        <f>IF($O53="","",IF($O53&gt;0,"Win",IF($O53&lt;0,"Loss","Scratch")))</f>
        <v/>
      </c>
      <c r="T53" s="13">
        <f>IF($O53="","",SUM($O$2:$O53))</f>
        <v/>
      </c>
      <c r="U53" s="13">
        <f>IF($T53="","",$T53-MAX(0,MAX($T$2:$T53)))</f>
        <v/>
      </c>
    </row>
    <row r="54">
      <c r="A54" s="7" t="n"/>
      <c r="B54" s="8" t="n"/>
      <c r="C54" s="8" t="n"/>
      <c r="D54" s="9" t="n"/>
      <c r="E54" s="9" t="n"/>
      <c r="F54" s="10" t="n"/>
      <c r="G54" s="11" t="n"/>
      <c r="H54" s="11" t="n"/>
      <c r="I54" s="11" t="n"/>
      <c r="J54" s="12" t="n"/>
      <c r="K54" s="9" t="n"/>
      <c r="L54" s="9" t="n"/>
      <c r="M54" s="9" t="n"/>
      <c r="N54" s="13">
        <f>IF(OR($E54="",$F54="",$G54="",$H54=""),"",ROUND(($H54-$G54)*$F54*IF($E54="Short",-1,1),2))</f>
        <v/>
      </c>
      <c r="O54" s="13">
        <f>IF($N54="","",ROUND($N54-N($J54),2))</f>
        <v/>
      </c>
      <c r="P54" s="13">
        <f>IF(OR($F54="",$G54="",$I54=""),"",ABS($G54-$I54)*$F54)</f>
        <v/>
      </c>
      <c r="Q54" s="14">
        <f>IF(OR($O54="",$P54=""),"",IF($P54=0,"",$O54/$P54))</f>
        <v/>
      </c>
      <c r="R54" s="15">
        <f>IF(OR($B54="",$C54=""),"",ROUND(($C54-$B54)*1440,0))</f>
        <v/>
      </c>
      <c r="S54" s="16">
        <f>IF($O54="","",IF($O54&gt;0,"Win",IF($O54&lt;0,"Loss","Scratch")))</f>
        <v/>
      </c>
      <c r="T54" s="13">
        <f>IF($O54="","",SUM($O$2:$O54))</f>
        <v/>
      </c>
      <c r="U54" s="13">
        <f>IF($T54="","",$T54-MAX(0,MAX($T$2:$T54)))</f>
        <v/>
      </c>
    </row>
    <row r="55">
      <c r="A55" s="7" t="n"/>
      <c r="B55" s="8" t="n"/>
      <c r="C55" s="8" t="n"/>
      <c r="D55" s="9" t="n"/>
      <c r="E55" s="9" t="n"/>
      <c r="F55" s="10" t="n"/>
      <c r="G55" s="11" t="n"/>
      <c r="H55" s="11" t="n"/>
      <c r="I55" s="11" t="n"/>
      <c r="J55" s="12" t="n"/>
      <c r="K55" s="9" t="n"/>
      <c r="L55" s="9" t="n"/>
      <c r="M55" s="9" t="n"/>
      <c r="N55" s="13">
        <f>IF(OR($E55="",$F55="",$G55="",$H55=""),"",ROUND(($H55-$G55)*$F55*IF($E55="Short",-1,1),2))</f>
        <v/>
      </c>
      <c r="O55" s="13">
        <f>IF($N55="","",ROUND($N55-N($J55),2))</f>
        <v/>
      </c>
      <c r="P55" s="13">
        <f>IF(OR($F55="",$G55="",$I55=""),"",ABS($G55-$I55)*$F55)</f>
        <v/>
      </c>
      <c r="Q55" s="14">
        <f>IF(OR($O55="",$P55=""),"",IF($P55=0,"",$O55/$P55))</f>
        <v/>
      </c>
      <c r="R55" s="15">
        <f>IF(OR($B55="",$C55=""),"",ROUND(($C55-$B55)*1440,0))</f>
        <v/>
      </c>
      <c r="S55" s="16">
        <f>IF($O55="","",IF($O55&gt;0,"Win",IF($O55&lt;0,"Loss","Scratch")))</f>
        <v/>
      </c>
      <c r="T55" s="13">
        <f>IF($O55="","",SUM($O$2:$O55))</f>
        <v/>
      </c>
      <c r="U55" s="13">
        <f>IF($T55="","",$T55-MAX(0,MAX($T$2:$T55)))</f>
        <v/>
      </c>
    </row>
    <row r="56">
      <c r="A56" s="7" t="n"/>
      <c r="B56" s="8" t="n"/>
      <c r="C56" s="8" t="n"/>
      <c r="D56" s="9" t="n"/>
      <c r="E56" s="9" t="n"/>
      <c r="F56" s="10" t="n"/>
      <c r="G56" s="11" t="n"/>
      <c r="H56" s="11" t="n"/>
      <c r="I56" s="11" t="n"/>
      <c r="J56" s="12" t="n"/>
      <c r="K56" s="9" t="n"/>
      <c r="L56" s="9" t="n"/>
      <c r="M56" s="9" t="n"/>
      <c r="N56" s="13">
        <f>IF(OR($E56="",$F56="",$G56="",$H56=""),"",ROUND(($H56-$G56)*$F56*IF($E56="Short",-1,1),2))</f>
        <v/>
      </c>
      <c r="O56" s="13">
        <f>IF($N56="","",ROUND($N56-N($J56),2))</f>
        <v/>
      </c>
      <c r="P56" s="13">
        <f>IF(OR($F56="",$G56="",$I56=""),"",ABS($G56-$I56)*$F56)</f>
        <v/>
      </c>
      <c r="Q56" s="14">
        <f>IF(OR($O56="",$P56=""),"",IF($P56=0,"",$O56/$P56))</f>
        <v/>
      </c>
      <c r="R56" s="15">
        <f>IF(OR($B56="",$C56=""),"",ROUND(($C56-$B56)*1440,0))</f>
        <v/>
      </c>
      <c r="S56" s="16">
        <f>IF($O56="","",IF($O56&gt;0,"Win",IF($O56&lt;0,"Loss","Scratch")))</f>
        <v/>
      </c>
      <c r="T56" s="13">
        <f>IF($O56="","",SUM($O$2:$O56))</f>
        <v/>
      </c>
      <c r="U56" s="13">
        <f>IF($T56="","",$T56-MAX(0,MAX($T$2:$T56)))</f>
        <v/>
      </c>
    </row>
    <row r="57">
      <c r="A57" s="7" t="n"/>
      <c r="B57" s="8" t="n"/>
      <c r="C57" s="8" t="n"/>
      <c r="D57" s="9" t="n"/>
      <c r="E57" s="9" t="n"/>
      <c r="F57" s="10" t="n"/>
      <c r="G57" s="11" t="n"/>
      <c r="H57" s="11" t="n"/>
      <c r="I57" s="11" t="n"/>
      <c r="J57" s="12" t="n"/>
      <c r="K57" s="9" t="n"/>
      <c r="L57" s="9" t="n"/>
      <c r="M57" s="9" t="n"/>
      <c r="N57" s="13">
        <f>IF(OR($E57="",$F57="",$G57="",$H57=""),"",ROUND(($H57-$G57)*$F57*IF($E57="Short",-1,1),2))</f>
        <v/>
      </c>
      <c r="O57" s="13">
        <f>IF($N57="","",ROUND($N57-N($J57),2))</f>
        <v/>
      </c>
      <c r="P57" s="13">
        <f>IF(OR($F57="",$G57="",$I57=""),"",ABS($G57-$I57)*$F57)</f>
        <v/>
      </c>
      <c r="Q57" s="14">
        <f>IF(OR($O57="",$P57=""),"",IF($P57=0,"",$O57/$P57))</f>
        <v/>
      </c>
      <c r="R57" s="15">
        <f>IF(OR($B57="",$C57=""),"",ROUND(($C57-$B57)*1440,0))</f>
        <v/>
      </c>
      <c r="S57" s="16">
        <f>IF($O57="","",IF($O57&gt;0,"Win",IF($O57&lt;0,"Loss","Scratch")))</f>
        <v/>
      </c>
      <c r="T57" s="13">
        <f>IF($O57="","",SUM($O$2:$O57))</f>
        <v/>
      </c>
      <c r="U57" s="13">
        <f>IF($T57="","",$T57-MAX(0,MAX($T$2:$T57)))</f>
        <v/>
      </c>
    </row>
    <row r="58">
      <c r="A58" s="7" t="n"/>
      <c r="B58" s="8" t="n"/>
      <c r="C58" s="8" t="n"/>
      <c r="D58" s="9" t="n"/>
      <c r="E58" s="9" t="n"/>
      <c r="F58" s="10" t="n"/>
      <c r="G58" s="11" t="n"/>
      <c r="H58" s="11" t="n"/>
      <c r="I58" s="11" t="n"/>
      <c r="J58" s="12" t="n"/>
      <c r="K58" s="9" t="n"/>
      <c r="L58" s="9" t="n"/>
      <c r="M58" s="9" t="n"/>
      <c r="N58" s="13">
        <f>IF(OR($E58="",$F58="",$G58="",$H58=""),"",ROUND(($H58-$G58)*$F58*IF($E58="Short",-1,1),2))</f>
        <v/>
      </c>
      <c r="O58" s="13">
        <f>IF($N58="","",ROUND($N58-N($J58),2))</f>
        <v/>
      </c>
      <c r="P58" s="13">
        <f>IF(OR($F58="",$G58="",$I58=""),"",ABS($G58-$I58)*$F58)</f>
        <v/>
      </c>
      <c r="Q58" s="14">
        <f>IF(OR($O58="",$P58=""),"",IF($P58=0,"",$O58/$P58))</f>
        <v/>
      </c>
      <c r="R58" s="15">
        <f>IF(OR($B58="",$C58=""),"",ROUND(($C58-$B58)*1440,0))</f>
        <v/>
      </c>
      <c r="S58" s="16">
        <f>IF($O58="","",IF($O58&gt;0,"Win",IF($O58&lt;0,"Loss","Scratch")))</f>
        <v/>
      </c>
      <c r="T58" s="13">
        <f>IF($O58="","",SUM($O$2:$O58))</f>
        <v/>
      </c>
      <c r="U58" s="13">
        <f>IF($T58="","",$T58-MAX(0,MAX($T$2:$T58)))</f>
        <v/>
      </c>
    </row>
    <row r="59">
      <c r="A59" s="7" t="n"/>
      <c r="B59" s="8" t="n"/>
      <c r="C59" s="8" t="n"/>
      <c r="D59" s="9" t="n"/>
      <c r="E59" s="9" t="n"/>
      <c r="F59" s="10" t="n"/>
      <c r="G59" s="11" t="n"/>
      <c r="H59" s="11" t="n"/>
      <c r="I59" s="11" t="n"/>
      <c r="J59" s="12" t="n"/>
      <c r="K59" s="9" t="n"/>
      <c r="L59" s="9" t="n"/>
      <c r="M59" s="9" t="n"/>
      <c r="N59" s="13">
        <f>IF(OR($E59="",$F59="",$G59="",$H59=""),"",ROUND(($H59-$G59)*$F59*IF($E59="Short",-1,1),2))</f>
        <v/>
      </c>
      <c r="O59" s="13">
        <f>IF($N59="","",ROUND($N59-N($J59),2))</f>
        <v/>
      </c>
      <c r="P59" s="13">
        <f>IF(OR($F59="",$G59="",$I59=""),"",ABS($G59-$I59)*$F59)</f>
        <v/>
      </c>
      <c r="Q59" s="14">
        <f>IF(OR($O59="",$P59=""),"",IF($P59=0,"",$O59/$P59))</f>
        <v/>
      </c>
      <c r="R59" s="15">
        <f>IF(OR($B59="",$C59=""),"",ROUND(($C59-$B59)*1440,0))</f>
        <v/>
      </c>
      <c r="S59" s="16">
        <f>IF($O59="","",IF($O59&gt;0,"Win",IF($O59&lt;0,"Loss","Scratch")))</f>
        <v/>
      </c>
      <c r="T59" s="13">
        <f>IF($O59="","",SUM($O$2:$O59))</f>
        <v/>
      </c>
      <c r="U59" s="13">
        <f>IF($T59="","",$T59-MAX(0,MAX($T$2:$T59)))</f>
        <v/>
      </c>
    </row>
    <row r="60">
      <c r="A60" s="7" t="n"/>
      <c r="B60" s="8" t="n"/>
      <c r="C60" s="8" t="n"/>
      <c r="D60" s="9" t="n"/>
      <c r="E60" s="9" t="n"/>
      <c r="F60" s="10" t="n"/>
      <c r="G60" s="11" t="n"/>
      <c r="H60" s="11" t="n"/>
      <c r="I60" s="11" t="n"/>
      <c r="J60" s="12" t="n"/>
      <c r="K60" s="9" t="n"/>
      <c r="L60" s="9" t="n"/>
      <c r="M60" s="9" t="n"/>
      <c r="N60" s="13">
        <f>IF(OR($E60="",$F60="",$G60="",$H60=""),"",ROUND(($H60-$G60)*$F60*IF($E60="Short",-1,1),2))</f>
        <v/>
      </c>
      <c r="O60" s="13">
        <f>IF($N60="","",ROUND($N60-N($J60),2))</f>
        <v/>
      </c>
      <c r="P60" s="13">
        <f>IF(OR($F60="",$G60="",$I60=""),"",ABS($G60-$I60)*$F60)</f>
        <v/>
      </c>
      <c r="Q60" s="14">
        <f>IF(OR($O60="",$P60=""),"",IF($P60=0,"",$O60/$P60))</f>
        <v/>
      </c>
      <c r="R60" s="15">
        <f>IF(OR($B60="",$C60=""),"",ROUND(($C60-$B60)*1440,0))</f>
        <v/>
      </c>
      <c r="S60" s="16">
        <f>IF($O60="","",IF($O60&gt;0,"Win",IF($O60&lt;0,"Loss","Scratch")))</f>
        <v/>
      </c>
      <c r="T60" s="13">
        <f>IF($O60="","",SUM($O$2:$O60))</f>
        <v/>
      </c>
      <c r="U60" s="13">
        <f>IF($T60="","",$T60-MAX(0,MAX($T$2:$T60)))</f>
        <v/>
      </c>
    </row>
    <row r="61">
      <c r="A61" s="7" t="n"/>
      <c r="B61" s="8" t="n"/>
      <c r="C61" s="8" t="n"/>
      <c r="D61" s="9" t="n"/>
      <c r="E61" s="9" t="n"/>
      <c r="F61" s="10" t="n"/>
      <c r="G61" s="11" t="n"/>
      <c r="H61" s="11" t="n"/>
      <c r="I61" s="11" t="n"/>
      <c r="J61" s="12" t="n"/>
      <c r="K61" s="9" t="n"/>
      <c r="L61" s="9" t="n"/>
      <c r="M61" s="9" t="n"/>
      <c r="N61" s="13">
        <f>IF(OR($E61="",$F61="",$G61="",$H61=""),"",ROUND(($H61-$G61)*$F61*IF($E61="Short",-1,1),2))</f>
        <v/>
      </c>
      <c r="O61" s="13">
        <f>IF($N61="","",ROUND($N61-N($J61),2))</f>
        <v/>
      </c>
      <c r="P61" s="13">
        <f>IF(OR($F61="",$G61="",$I61=""),"",ABS($G61-$I61)*$F61)</f>
        <v/>
      </c>
      <c r="Q61" s="14">
        <f>IF(OR($O61="",$P61=""),"",IF($P61=0,"",$O61/$P61))</f>
        <v/>
      </c>
      <c r="R61" s="15">
        <f>IF(OR($B61="",$C61=""),"",ROUND(($C61-$B61)*1440,0))</f>
        <v/>
      </c>
      <c r="S61" s="16">
        <f>IF($O61="","",IF($O61&gt;0,"Win",IF($O61&lt;0,"Loss","Scratch")))</f>
        <v/>
      </c>
      <c r="T61" s="13">
        <f>IF($O61="","",SUM($O$2:$O61))</f>
        <v/>
      </c>
      <c r="U61" s="13">
        <f>IF($T61="","",$T61-MAX(0,MAX($T$2:$T61)))</f>
        <v/>
      </c>
    </row>
    <row r="62">
      <c r="A62" s="7" t="n"/>
      <c r="B62" s="8" t="n"/>
      <c r="C62" s="8" t="n"/>
      <c r="D62" s="9" t="n"/>
      <c r="E62" s="9" t="n"/>
      <c r="F62" s="10" t="n"/>
      <c r="G62" s="11" t="n"/>
      <c r="H62" s="11" t="n"/>
      <c r="I62" s="11" t="n"/>
      <c r="J62" s="12" t="n"/>
      <c r="K62" s="9" t="n"/>
      <c r="L62" s="9" t="n"/>
      <c r="M62" s="9" t="n"/>
      <c r="N62" s="13">
        <f>IF(OR($E62="",$F62="",$G62="",$H62=""),"",ROUND(($H62-$G62)*$F62*IF($E62="Short",-1,1),2))</f>
        <v/>
      </c>
      <c r="O62" s="13">
        <f>IF($N62="","",ROUND($N62-N($J62),2))</f>
        <v/>
      </c>
      <c r="P62" s="13">
        <f>IF(OR($F62="",$G62="",$I62=""),"",ABS($G62-$I62)*$F62)</f>
        <v/>
      </c>
      <c r="Q62" s="14">
        <f>IF(OR($O62="",$P62=""),"",IF($P62=0,"",$O62/$P62))</f>
        <v/>
      </c>
      <c r="R62" s="15">
        <f>IF(OR($B62="",$C62=""),"",ROUND(($C62-$B62)*1440,0))</f>
        <v/>
      </c>
      <c r="S62" s="16">
        <f>IF($O62="","",IF($O62&gt;0,"Win",IF($O62&lt;0,"Loss","Scratch")))</f>
        <v/>
      </c>
      <c r="T62" s="13">
        <f>IF($O62="","",SUM($O$2:$O62))</f>
        <v/>
      </c>
      <c r="U62" s="13">
        <f>IF($T62="","",$T62-MAX(0,MAX($T$2:$T62)))</f>
        <v/>
      </c>
    </row>
    <row r="63">
      <c r="A63" s="7" t="n"/>
      <c r="B63" s="8" t="n"/>
      <c r="C63" s="8" t="n"/>
      <c r="D63" s="9" t="n"/>
      <c r="E63" s="9" t="n"/>
      <c r="F63" s="10" t="n"/>
      <c r="G63" s="11" t="n"/>
      <c r="H63" s="11" t="n"/>
      <c r="I63" s="11" t="n"/>
      <c r="J63" s="12" t="n"/>
      <c r="K63" s="9" t="n"/>
      <c r="L63" s="9" t="n"/>
      <c r="M63" s="9" t="n"/>
      <c r="N63" s="13">
        <f>IF(OR($E63="",$F63="",$G63="",$H63=""),"",ROUND(($H63-$G63)*$F63*IF($E63="Short",-1,1),2))</f>
        <v/>
      </c>
      <c r="O63" s="13">
        <f>IF($N63="","",ROUND($N63-N($J63),2))</f>
        <v/>
      </c>
      <c r="P63" s="13">
        <f>IF(OR($F63="",$G63="",$I63=""),"",ABS($G63-$I63)*$F63)</f>
        <v/>
      </c>
      <c r="Q63" s="14">
        <f>IF(OR($O63="",$P63=""),"",IF($P63=0,"",$O63/$P63))</f>
        <v/>
      </c>
      <c r="R63" s="15">
        <f>IF(OR($B63="",$C63=""),"",ROUND(($C63-$B63)*1440,0))</f>
        <v/>
      </c>
      <c r="S63" s="16">
        <f>IF($O63="","",IF($O63&gt;0,"Win",IF($O63&lt;0,"Loss","Scratch")))</f>
        <v/>
      </c>
      <c r="T63" s="13">
        <f>IF($O63="","",SUM($O$2:$O63))</f>
        <v/>
      </c>
      <c r="U63" s="13">
        <f>IF($T63="","",$T63-MAX(0,MAX($T$2:$T63)))</f>
        <v/>
      </c>
    </row>
    <row r="64">
      <c r="A64" s="7" t="n"/>
      <c r="B64" s="8" t="n"/>
      <c r="C64" s="8" t="n"/>
      <c r="D64" s="9" t="n"/>
      <c r="E64" s="9" t="n"/>
      <c r="F64" s="10" t="n"/>
      <c r="G64" s="11" t="n"/>
      <c r="H64" s="11" t="n"/>
      <c r="I64" s="11" t="n"/>
      <c r="J64" s="12" t="n"/>
      <c r="K64" s="9" t="n"/>
      <c r="L64" s="9" t="n"/>
      <c r="M64" s="9" t="n"/>
      <c r="N64" s="13">
        <f>IF(OR($E64="",$F64="",$G64="",$H64=""),"",ROUND(($H64-$G64)*$F64*IF($E64="Short",-1,1),2))</f>
        <v/>
      </c>
      <c r="O64" s="13">
        <f>IF($N64="","",ROUND($N64-N($J64),2))</f>
        <v/>
      </c>
      <c r="P64" s="13">
        <f>IF(OR($F64="",$G64="",$I64=""),"",ABS($G64-$I64)*$F64)</f>
        <v/>
      </c>
      <c r="Q64" s="14">
        <f>IF(OR($O64="",$P64=""),"",IF($P64=0,"",$O64/$P64))</f>
        <v/>
      </c>
      <c r="R64" s="15">
        <f>IF(OR($B64="",$C64=""),"",ROUND(($C64-$B64)*1440,0))</f>
        <v/>
      </c>
      <c r="S64" s="16">
        <f>IF($O64="","",IF($O64&gt;0,"Win",IF($O64&lt;0,"Loss","Scratch")))</f>
        <v/>
      </c>
      <c r="T64" s="13">
        <f>IF($O64="","",SUM($O$2:$O64))</f>
        <v/>
      </c>
      <c r="U64" s="13">
        <f>IF($T64="","",$T64-MAX(0,MAX($T$2:$T64)))</f>
        <v/>
      </c>
    </row>
    <row r="65">
      <c r="A65" s="7" t="n"/>
      <c r="B65" s="8" t="n"/>
      <c r="C65" s="8" t="n"/>
      <c r="D65" s="9" t="n"/>
      <c r="E65" s="9" t="n"/>
      <c r="F65" s="10" t="n"/>
      <c r="G65" s="11" t="n"/>
      <c r="H65" s="11" t="n"/>
      <c r="I65" s="11" t="n"/>
      <c r="J65" s="12" t="n"/>
      <c r="K65" s="9" t="n"/>
      <c r="L65" s="9" t="n"/>
      <c r="M65" s="9" t="n"/>
      <c r="N65" s="13">
        <f>IF(OR($E65="",$F65="",$G65="",$H65=""),"",ROUND(($H65-$G65)*$F65*IF($E65="Short",-1,1),2))</f>
        <v/>
      </c>
      <c r="O65" s="13">
        <f>IF($N65="","",ROUND($N65-N($J65),2))</f>
        <v/>
      </c>
      <c r="P65" s="13">
        <f>IF(OR($F65="",$G65="",$I65=""),"",ABS($G65-$I65)*$F65)</f>
        <v/>
      </c>
      <c r="Q65" s="14">
        <f>IF(OR($O65="",$P65=""),"",IF($P65=0,"",$O65/$P65))</f>
        <v/>
      </c>
      <c r="R65" s="15">
        <f>IF(OR($B65="",$C65=""),"",ROUND(($C65-$B65)*1440,0))</f>
        <v/>
      </c>
      <c r="S65" s="16">
        <f>IF($O65="","",IF($O65&gt;0,"Win",IF($O65&lt;0,"Loss","Scratch")))</f>
        <v/>
      </c>
      <c r="T65" s="13">
        <f>IF($O65="","",SUM($O$2:$O65))</f>
        <v/>
      </c>
      <c r="U65" s="13">
        <f>IF($T65="","",$T65-MAX(0,MAX($T$2:$T65)))</f>
        <v/>
      </c>
    </row>
    <row r="66">
      <c r="A66" s="7" t="n"/>
      <c r="B66" s="8" t="n"/>
      <c r="C66" s="8" t="n"/>
      <c r="D66" s="9" t="n"/>
      <c r="E66" s="9" t="n"/>
      <c r="F66" s="10" t="n"/>
      <c r="G66" s="11" t="n"/>
      <c r="H66" s="11" t="n"/>
      <c r="I66" s="11" t="n"/>
      <c r="J66" s="12" t="n"/>
      <c r="K66" s="9" t="n"/>
      <c r="L66" s="9" t="n"/>
      <c r="M66" s="9" t="n"/>
      <c r="N66" s="13">
        <f>IF(OR($E66="",$F66="",$G66="",$H66=""),"",ROUND(($H66-$G66)*$F66*IF($E66="Short",-1,1),2))</f>
        <v/>
      </c>
      <c r="O66" s="13">
        <f>IF($N66="","",ROUND($N66-N($J66),2))</f>
        <v/>
      </c>
      <c r="P66" s="13">
        <f>IF(OR($F66="",$G66="",$I66=""),"",ABS($G66-$I66)*$F66)</f>
        <v/>
      </c>
      <c r="Q66" s="14">
        <f>IF(OR($O66="",$P66=""),"",IF($P66=0,"",$O66/$P66))</f>
        <v/>
      </c>
      <c r="R66" s="15">
        <f>IF(OR($B66="",$C66=""),"",ROUND(($C66-$B66)*1440,0))</f>
        <v/>
      </c>
      <c r="S66" s="16">
        <f>IF($O66="","",IF($O66&gt;0,"Win",IF($O66&lt;0,"Loss","Scratch")))</f>
        <v/>
      </c>
      <c r="T66" s="13">
        <f>IF($O66="","",SUM($O$2:$O66))</f>
        <v/>
      </c>
      <c r="U66" s="13">
        <f>IF($T66="","",$T66-MAX(0,MAX($T$2:$T66)))</f>
        <v/>
      </c>
    </row>
    <row r="67">
      <c r="A67" s="7" t="n"/>
      <c r="B67" s="8" t="n"/>
      <c r="C67" s="8" t="n"/>
      <c r="D67" s="9" t="n"/>
      <c r="E67" s="9" t="n"/>
      <c r="F67" s="10" t="n"/>
      <c r="G67" s="11" t="n"/>
      <c r="H67" s="11" t="n"/>
      <c r="I67" s="11" t="n"/>
      <c r="J67" s="12" t="n"/>
      <c r="K67" s="9" t="n"/>
      <c r="L67" s="9" t="n"/>
      <c r="M67" s="9" t="n"/>
      <c r="N67" s="13">
        <f>IF(OR($E67="",$F67="",$G67="",$H67=""),"",ROUND(($H67-$G67)*$F67*IF($E67="Short",-1,1),2))</f>
        <v/>
      </c>
      <c r="O67" s="13">
        <f>IF($N67="","",ROUND($N67-N($J67),2))</f>
        <v/>
      </c>
      <c r="P67" s="13">
        <f>IF(OR($F67="",$G67="",$I67=""),"",ABS($G67-$I67)*$F67)</f>
        <v/>
      </c>
      <c r="Q67" s="14">
        <f>IF(OR($O67="",$P67=""),"",IF($P67=0,"",$O67/$P67))</f>
        <v/>
      </c>
      <c r="R67" s="15">
        <f>IF(OR($B67="",$C67=""),"",ROUND(($C67-$B67)*1440,0))</f>
        <v/>
      </c>
      <c r="S67" s="16">
        <f>IF($O67="","",IF($O67&gt;0,"Win",IF($O67&lt;0,"Loss","Scratch")))</f>
        <v/>
      </c>
      <c r="T67" s="13">
        <f>IF($O67="","",SUM($O$2:$O67))</f>
        <v/>
      </c>
      <c r="U67" s="13">
        <f>IF($T67="","",$T67-MAX(0,MAX($T$2:$T67)))</f>
        <v/>
      </c>
    </row>
    <row r="68">
      <c r="A68" s="7" t="n"/>
      <c r="B68" s="8" t="n"/>
      <c r="C68" s="8" t="n"/>
      <c r="D68" s="9" t="n"/>
      <c r="E68" s="9" t="n"/>
      <c r="F68" s="10" t="n"/>
      <c r="G68" s="11" t="n"/>
      <c r="H68" s="11" t="n"/>
      <c r="I68" s="11" t="n"/>
      <c r="J68" s="12" t="n"/>
      <c r="K68" s="9" t="n"/>
      <c r="L68" s="9" t="n"/>
      <c r="M68" s="9" t="n"/>
      <c r="N68" s="13">
        <f>IF(OR($E68="",$F68="",$G68="",$H68=""),"",ROUND(($H68-$G68)*$F68*IF($E68="Short",-1,1),2))</f>
        <v/>
      </c>
      <c r="O68" s="13">
        <f>IF($N68="","",ROUND($N68-N($J68),2))</f>
        <v/>
      </c>
      <c r="P68" s="13">
        <f>IF(OR($F68="",$G68="",$I68=""),"",ABS($G68-$I68)*$F68)</f>
        <v/>
      </c>
      <c r="Q68" s="14">
        <f>IF(OR($O68="",$P68=""),"",IF($P68=0,"",$O68/$P68))</f>
        <v/>
      </c>
      <c r="R68" s="15">
        <f>IF(OR($B68="",$C68=""),"",ROUND(($C68-$B68)*1440,0))</f>
        <v/>
      </c>
      <c r="S68" s="16">
        <f>IF($O68="","",IF($O68&gt;0,"Win",IF($O68&lt;0,"Loss","Scratch")))</f>
        <v/>
      </c>
      <c r="T68" s="13">
        <f>IF($O68="","",SUM($O$2:$O68))</f>
        <v/>
      </c>
      <c r="U68" s="13">
        <f>IF($T68="","",$T68-MAX(0,MAX($T$2:$T68)))</f>
        <v/>
      </c>
    </row>
    <row r="69">
      <c r="A69" s="7" t="n"/>
      <c r="B69" s="8" t="n"/>
      <c r="C69" s="8" t="n"/>
      <c r="D69" s="9" t="n"/>
      <c r="E69" s="9" t="n"/>
      <c r="F69" s="10" t="n"/>
      <c r="G69" s="11" t="n"/>
      <c r="H69" s="11" t="n"/>
      <c r="I69" s="11" t="n"/>
      <c r="J69" s="12" t="n"/>
      <c r="K69" s="9" t="n"/>
      <c r="L69" s="9" t="n"/>
      <c r="M69" s="9" t="n"/>
      <c r="N69" s="13">
        <f>IF(OR($E69="",$F69="",$G69="",$H69=""),"",ROUND(($H69-$G69)*$F69*IF($E69="Short",-1,1),2))</f>
        <v/>
      </c>
      <c r="O69" s="13">
        <f>IF($N69="","",ROUND($N69-N($J69),2))</f>
        <v/>
      </c>
      <c r="P69" s="13">
        <f>IF(OR($F69="",$G69="",$I69=""),"",ABS($G69-$I69)*$F69)</f>
        <v/>
      </c>
      <c r="Q69" s="14">
        <f>IF(OR($O69="",$P69=""),"",IF($P69=0,"",$O69/$P69))</f>
        <v/>
      </c>
      <c r="R69" s="15">
        <f>IF(OR($B69="",$C69=""),"",ROUND(($C69-$B69)*1440,0))</f>
        <v/>
      </c>
      <c r="S69" s="16">
        <f>IF($O69="","",IF($O69&gt;0,"Win",IF($O69&lt;0,"Loss","Scratch")))</f>
        <v/>
      </c>
      <c r="T69" s="13">
        <f>IF($O69="","",SUM($O$2:$O69))</f>
        <v/>
      </c>
      <c r="U69" s="13">
        <f>IF($T69="","",$T69-MAX(0,MAX($T$2:$T69)))</f>
        <v/>
      </c>
    </row>
    <row r="70">
      <c r="A70" s="7" t="n"/>
      <c r="B70" s="8" t="n"/>
      <c r="C70" s="8" t="n"/>
      <c r="D70" s="9" t="n"/>
      <c r="E70" s="9" t="n"/>
      <c r="F70" s="10" t="n"/>
      <c r="G70" s="11" t="n"/>
      <c r="H70" s="11" t="n"/>
      <c r="I70" s="11" t="n"/>
      <c r="J70" s="12" t="n"/>
      <c r="K70" s="9" t="n"/>
      <c r="L70" s="9" t="n"/>
      <c r="M70" s="9" t="n"/>
      <c r="N70" s="13">
        <f>IF(OR($E70="",$F70="",$G70="",$H70=""),"",ROUND(($H70-$G70)*$F70*IF($E70="Short",-1,1),2))</f>
        <v/>
      </c>
      <c r="O70" s="13">
        <f>IF($N70="","",ROUND($N70-N($J70),2))</f>
        <v/>
      </c>
      <c r="P70" s="13">
        <f>IF(OR($F70="",$G70="",$I70=""),"",ABS($G70-$I70)*$F70)</f>
        <v/>
      </c>
      <c r="Q70" s="14">
        <f>IF(OR($O70="",$P70=""),"",IF($P70=0,"",$O70/$P70))</f>
        <v/>
      </c>
      <c r="R70" s="15">
        <f>IF(OR($B70="",$C70=""),"",ROUND(($C70-$B70)*1440,0))</f>
        <v/>
      </c>
      <c r="S70" s="16">
        <f>IF($O70="","",IF($O70&gt;0,"Win",IF($O70&lt;0,"Loss","Scratch")))</f>
        <v/>
      </c>
      <c r="T70" s="13">
        <f>IF($O70="","",SUM($O$2:$O70))</f>
        <v/>
      </c>
      <c r="U70" s="13">
        <f>IF($T70="","",$T70-MAX(0,MAX($T$2:$T70)))</f>
        <v/>
      </c>
    </row>
    <row r="71">
      <c r="A71" s="7" t="n"/>
      <c r="B71" s="8" t="n"/>
      <c r="C71" s="8" t="n"/>
      <c r="D71" s="9" t="n"/>
      <c r="E71" s="9" t="n"/>
      <c r="F71" s="10" t="n"/>
      <c r="G71" s="11" t="n"/>
      <c r="H71" s="11" t="n"/>
      <c r="I71" s="11" t="n"/>
      <c r="J71" s="12" t="n"/>
      <c r="K71" s="9" t="n"/>
      <c r="L71" s="9" t="n"/>
      <c r="M71" s="9" t="n"/>
      <c r="N71" s="13">
        <f>IF(OR($E71="",$F71="",$G71="",$H71=""),"",ROUND(($H71-$G71)*$F71*IF($E71="Short",-1,1),2))</f>
        <v/>
      </c>
      <c r="O71" s="13">
        <f>IF($N71="","",ROUND($N71-N($J71),2))</f>
        <v/>
      </c>
      <c r="P71" s="13">
        <f>IF(OR($F71="",$G71="",$I71=""),"",ABS($G71-$I71)*$F71)</f>
        <v/>
      </c>
      <c r="Q71" s="14">
        <f>IF(OR($O71="",$P71=""),"",IF($P71=0,"",$O71/$P71))</f>
        <v/>
      </c>
      <c r="R71" s="15">
        <f>IF(OR($B71="",$C71=""),"",ROUND(($C71-$B71)*1440,0))</f>
        <v/>
      </c>
      <c r="S71" s="16">
        <f>IF($O71="","",IF($O71&gt;0,"Win",IF($O71&lt;0,"Loss","Scratch")))</f>
        <v/>
      </c>
      <c r="T71" s="13">
        <f>IF($O71="","",SUM($O$2:$O71))</f>
        <v/>
      </c>
      <c r="U71" s="13">
        <f>IF($T71="","",$T71-MAX(0,MAX($T$2:$T71)))</f>
        <v/>
      </c>
    </row>
    <row r="72">
      <c r="A72" s="7" t="n"/>
      <c r="B72" s="8" t="n"/>
      <c r="C72" s="8" t="n"/>
      <c r="D72" s="9" t="n"/>
      <c r="E72" s="9" t="n"/>
      <c r="F72" s="10" t="n"/>
      <c r="G72" s="11" t="n"/>
      <c r="H72" s="11" t="n"/>
      <c r="I72" s="11" t="n"/>
      <c r="J72" s="12" t="n"/>
      <c r="K72" s="9" t="n"/>
      <c r="L72" s="9" t="n"/>
      <c r="M72" s="9" t="n"/>
      <c r="N72" s="13">
        <f>IF(OR($E72="",$F72="",$G72="",$H72=""),"",ROUND(($H72-$G72)*$F72*IF($E72="Short",-1,1),2))</f>
        <v/>
      </c>
      <c r="O72" s="13">
        <f>IF($N72="","",ROUND($N72-N($J72),2))</f>
        <v/>
      </c>
      <c r="P72" s="13">
        <f>IF(OR($F72="",$G72="",$I72=""),"",ABS($G72-$I72)*$F72)</f>
        <v/>
      </c>
      <c r="Q72" s="14">
        <f>IF(OR($O72="",$P72=""),"",IF($P72=0,"",$O72/$P72))</f>
        <v/>
      </c>
      <c r="R72" s="15">
        <f>IF(OR($B72="",$C72=""),"",ROUND(($C72-$B72)*1440,0))</f>
        <v/>
      </c>
      <c r="S72" s="16">
        <f>IF($O72="","",IF($O72&gt;0,"Win",IF($O72&lt;0,"Loss","Scratch")))</f>
        <v/>
      </c>
      <c r="T72" s="13">
        <f>IF($O72="","",SUM($O$2:$O72))</f>
        <v/>
      </c>
      <c r="U72" s="13">
        <f>IF($T72="","",$T72-MAX(0,MAX($T$2:$T72)))</f>
        <v/>
      </c>
    </row>
    <row r="73">
      <c r="A73" s="7" t="n"/>
      <c r="B73" s="8" t="n"/>
      <c r="C73" s="8" t="n"/>
      <c r="D73" s="9" t="n"/>
      <c r="E73" s="9" t="n"/>
      <c r="F73" s="10" t="n"/>
      <c r="G73" s="11" t="n"/>
      <c r="H73" s="11" t="n"/>
      <c r="I73" s="11" t="n"/>
      <c r="J73" s="12" t="n"/>
      <c r="K73" s="9" t="n"/>
      <c r="L73" s="9" t="n"/>
      <c r="M73" s="9" t="n"/>
      <c r="N73" s="13">
        <f>IF(OR($E73="",$F73="",$G73="",$H73=""),"",ROUND(($H73-$G73)*$F73*IF($E73="Short",-1,1),2))</f>
        <v/>
      </c>
      <c r="O73" s="13">
        <f>IF($N73="","",ROUND($N73-N($J73),2))</f>
        <v/>
      </c>
      <c r="P73" s="13">
        <f>IF(OR($F73="",$G73="",$I73=""),"",ABS($G73-$I73)*$F73)</f>
        <v/>
      </c>
      <c r="Q73" s="14">
        <f>IF(OR($O73="",$P73=""),"",IF($P73=0,"",$O73/$P73))</f>
        <v/>
      </c>
      <c r="R73" s="15">
        <f>IF(OR($B73="",$C73=""),"",ROUND(($C73-$B73)*1440,0))</f>
        <v/>
      </c>
      <c r="S73" s="16">
        <f>IF($O73="","",IF($O73&gt;0,"Win",IF($O73&lt;0,"Loss","Scratch")))</f>
        <v/>
      </c>
      <c r="T73" s="13">
        <f>IF($O73="","",SUM($O$2:$O73))</f>
        <v/>
      </c>
      <c r="U73" s="13">
        <f>IF($T73="","",$T73-MAX(0,MAX($T$2:$T73)))</f>
        <v/>
      </c>
    </row>
    <row r="74">
      <c r="A74" s="7" t="n"/>
      <c r="B74" s="8" t="n"/>
      <c r="C74" s="8" t="n"/>
      <c r="D74" s="9" t="n"/>
      <c r="E74" s="9" t="n"/>
      <c r="F74" s="10" t="n"/>
      <c r="G74" s="11" t="n"/>
      <c r="H74" s="11" t="n"/>
      <c r="I74" s="11" t="n"/>
      <c r="J74" s="12" t="n"/>
      <c r="K74" s="9" t="n"/>
      <c r="L74" s="9" t="n"/>
      <c r="M74" s="9" t="n"/>
      <c r="N74" s="13">
        <f>IF(OR($E74="",$F74="",$G74="",$H74=""),"",ROUND(($H74-$G74)*$F74*IF($E74="Short",-1,1),2))</f>
        <v/>
      </c>
      <c r="O74" s="13">
        <f>IF($N74="","",ROUND($N74-N($J74),2))</f>
        <v/>
      </c>
      <c r="P74" s="13">
        <f>IF(OR($F74="",$G74="",$I74=""),"",ABS($G74-$I74)*$F74)</f>
        <v/>
      </c>
      <c r="Q74" s="14">
        <f>IF(OR($O74="",$P74=""),"",IF($P74=0,"",$O74/$P74))</f>
        <v/>
      </c>
      <c r="R74" s="15">
        <f>IF(OR($B74="",$C74=""),"",ROUND(($C74-$B74)*1440,0))</f>
        <v/>
      </c>
      <c r="S74" s="16">
        <f>IF($O74="","",IF($O74&gt;0,"Win",IF($O74&lt;0,"Loss","Scratch")))</f>
        <v/>
      </c>
      <c r="T74" s="13">
        <f>IF($O74="","",SUM($O$2:$O74))</f>
        <v/>
      </c>
      <c r="U74" s="13">
        <f>IF($T74="","",$T74-MAX(0,MAX($T$2:$T74)))</f>
        <v/>
      </c>
    </row>
    <row r="75">
      <c r="A75" s="7" t="n"/>
      <c r="B75" s="8" t="n"/>
      <c r="C75" s="8" t="n"/>
      <c r="D75" s="9" t="n"/>
      <c r="E75" s="9" t="n"/>
      <c r="F75" s="10" t="n"/>
      <c r="G75" s="11" t="n"/>
      <c r="H75" s="11" t="n"/>
      <c r="I75" s="11" t="n"/>
      <c r="J75" s="12" t="n"/>
      <c r="K75" s="9" t="n"/>
      <c r="L75" s="9" t="n"/>
      <c r="M75" s="9" t="n"/>
      <c r="N75" s="13">
        <f>IF(OR($E75="",$F75="",$G75="",$H75=""),"",ROUND(($H75-$G75)*$F75*IF($E75="Short",-1,1),2))</f>
        <v/>
      </c>
      <c r="O75" s="13">
        <f>IF($N75="","",ROUND($N75-N($J75),2))</f>
        <v/>
      </c>
      <c r="P75" s="13">
        <f>IF(OR($F75="",$G75="",$I75=""),"",ABS($G75-$I75)*$F75)</f>
        <v/>
      </c>
      <c r="Q75" s="14">
        <f>IF(OR($O75="",$P75=""),"",IF($P75=0,"",$O75/$P75))</f>
        <v/>
      </c>
      <c r="R75" s="15">
        <f>IF(OR($B75="",$C75=""),"",ROUND(($C75-$B75)*1440,0))</f>
        <v/>
      </c>
      <c r="S75" s="16">
        <f>IF($O75="","",IF($O75&gt;0,"Win",IF($O75&lt;0,"Loss","Scratch")))</f>
        <v/>
      </c>
      <c r="T75" s="13">
        <f>IF($O75="","",SUM($O$2:$O75))</f>
        <v/>
      </c>
      <c r="U75" s="13">
        <f>IF($T75="","",$T75-MAX(0,MAX($T$2:$T75)))</f>
        <v/>
      </c>
    </row>
    <row r="76">
      <c r="A76" s="7" t="n"/>
      <c r="B76" s="8" t="n"/>
      <c r="C76" s="8" t="n"/>
      <c r="D76" s="9" t="n"/>
      <c r="E76" s="9" t="n"/>
      <c r="F76" s="10" t="n"/>
      <c r="G76" s="11" t="n"/>
      <c r="H76" s="11" t="n"/>
      <c r="I76" s="11" t="n"/>
      <c r="J76" s="12" t="n"/>
      <c r="K76" s="9" t="n"/>
      <c r="L76" s="9" t="n"/>
      <c r="M76" s="9" t="n"/>
      <c r="N76" s="13">
        <f>IF(OR($E76="",$F76="",$G76="",$H76=""),"",ROUND(($H76-$G76)*$F76*IF($E76="Short",-1,1),2))</f>
        <v/>
      </c>
      <c r="O76" s="13">
        <f>IF($N76="","",ROUND($N76-N($J76),2))</f>
        <v/>
      </c>
      <c r="P76" s="13">
        <f>IF(OR($F76="",$G76="",$I76=""),"",ABS($G76-$I76)*$F76)</f>
        <v/>
      </c>
      <c r="Q76" s="14">
        <f>IF(OR($O76="",$P76=""),"",IF($P76=0,"",$O76/$P76))</f>
        <v/>
      </c>
      <c r="R76" s="15">
        <f>IF(OR($B76="",$C76=""),"",ROUND(($C76-$B76)*1440,0))</f>
        <v/>
      </c>
      <c r="S76" s="16">
        <f>IF($O76="","",IF($O76&gt;0,"Win",IF($O76&lt;0,"Loss","Scratch")))</f>
        <v/>
      </c>
      <c r="T76" s="13">
        <f>IF($O76="","",SUM($O$2:$O76))</f>
        <v/>
      </c>
      <c r="U76" s="13">
        <f>IF($T76="","",$T76-MAX(0,MAX($T$2:$T76)))</f>
        <v/>
      </c>
    </row>
    <row r="77">
      <c r="A77" s="7" t="n"/>
      <c r="B77" s="8" t="n"/>
      <c r="C77" s="8" t="n"/>
      <c r="D77" s="9" t="n"/>
      <c r="E77" s="9" t="n"/>
      <c r="F77" s="10" t="n"/>
      <c r="G77" s="11" t="n"/>
      <c r="H77" s="11" t="n"/>
      <c r="I77" s="11" t="n"/>
      <c r="J77" s="12" t="n"/>
      <c r="K77" s="9" t="n"/>
      <c r="L77" s="9" t="n"/>
      <c r="M77" s="9" t="n"/>
      <c r="N77" s="13">
        <f>IF(OR($E77="",$F77="",$G77="",$H77=""),"",ROUND(($H77-$G77)*$F77*IF($E77="Short",-1,1),2))</f>
        <v/>
      </c>
      <c r="O77" s="13">
        <f>IF($N77="","",ROUND($N77-N($J77),2))</f>
        <v/>
      </c>
      <c r="P77" s="13">
        <f>IF(OR($F77="",$G77="",$I77=""),"",ABS($G77-$I77)*$F77)</f>
        <v/>
      </c>
      <c r="Q77" s="14">
        <f>IF(OR($O77="",$P77=""),"",IF($P77=0,"",$O77/$P77))</f>
        <v/>
      </c>
      <c r="R77" s="15">
        <f>IF(OR($B77="",$C77=""),"",ROUND(($C77-$B77)*1440,0))</f>
        <v/>
      </c>
      <c r="S77" s="16">
        <f>IF($O77="","",IF($O77&gt;0,"Win",IF($O77&lt;0,"Loss","Scratch")))</f>
        <v/>
      </c>
      <c r="T77" s="13">
        <f>IF($O77="","",SUM($O$2:$O77))</f>
        <v/>
      </c>
      <c r="U77" s="13">
        <f>IF($T77="","",$T77-MAX(0,MAX($T$2:$T77)))</f>
        <v/>
      </c>
    </row>
    <row r="78">
      <c r="A78" s="7" t="n"/>
      <c r="B78" s="8" t="n"/>
      <c r="C78" s="8" t="n"/>
      <c r="D78" s="9" t="n"/>
      <c r="E78" s="9" t="n"/>
      <c r="F78" s="10" t="n"/>
      <c r="G78" s="11" t="n"/>
      <c r="H78" s="11" t="n"/>
      <c r="I78" s="11" t="n"/>
      <c r="J78" s="12" t="n"/>
      <c r="K78" s="9" t="n"/>
      <c r="L78" s="9" t="n"/>
      <c r="M78" s="9" t="n"/>
      <c r="N78" s="13">
        <f>IF(OR($E78="",$F78="",$G78="",$H78=""),"",ROUND(($H78-$G78)*$F78*IF($E78="Short",-1,1),2))</f>
        <v/>
      </c>
      <c r="O78" s="13">
        <f>IF($N78="","",ROUND($N78-N($J78),2))</f>
        <v/>
      </c>
      <c r="P78" s="13">
        <f>IF(OR($F78="",$G78="",$I78=""),"",ABS($G78-$I78)*$F78)</f>
        <v/>
      </c>
      <c r="Q78" s="14">
        <f>IF(OR($O78="",$P78=""),"",IF($P78=0,"",$O78/$P78))</f>
        <v/>
      </c>
      <c r="R78" s="15">
        <f>IF(OR($B78="",$C78=""),"",ROUND(($C78-$B78)*1440,0))</f>
        <v/>
      </c>
      <c r="S78" s="16">
        <f>IF($O78="","",IF($O78&gt;0,"Win",IF($O78&lt;0,"Loss","Scratch")))</f>
        <v/>
      </c>
      <c r="T78" s="13">
        <f>IF($O78="","",SUM($O$2:$O78))</f>
        <v/>
      </c>
      <c r="U78" s="13">
        <f>IF($T78="","",$T78-MAX(0,MAX($T$2:$T78)))</f>
        <v/>
      </c>
    </row>
    <row r="79">
      <c r="A79" s="7" t="n"/>
      <c r="B79" s="8" t="n"/>
      <c r="C79" s="8" t="n"/>
      <c r="D79" s="9" t="n"/>
      <c r="E79" s="9" t="n"/>
      <c r="F79" s="10" t="n"/>
      <c r="G79" s="11" t="n"/>
      <c r="H79" s="11" t="n"/>
      <c r="I79" s="11" t="n"/>
      <c r="J79" s="12" t="n"/>
      <c r="K79" s="9" t="n"/>
      <c r="L79" s="9" t="n"/>
      <c r="M79" s="9" t="n"/>
      <c r="N79" s="13">
        <f>IF(OR($E79="",$F79="",$G79="",$H79=""),"",ROUND(($H79-$G79)*$F79*IF($E79="Short",-1,1),2))</f>
        <v/>
      </c>
      <c r="O79" s="13">
        <f>IF($N79="","",ROUND($N79-N($J79),2))</f>
        <v/>
      </c>
      <c r="P79" s="13">
        <f>IF(OR($F79="",$G79="",$I79=""),"",ABS($G79-$I79)*$F79)</f>
        <v/>
      </c>
      <c r="Q79" s="14">
        <f>IF(OR($O79="",$P79=""),"",IF($P79=0,"",$O79/$P79))</f>
        <v/>
      </c>
      <c r="R79" s="15">
        <f>IF(OR($B79="",$C79=""),"",ROUND(($C79-$B79)*1440,0))</f>
        <v/>
      </c>
      <c r="S79" s="16">
        <f>IF($O79="","",IF($O79&gt;0,"Win",IF($O79&lt;0,"Loss","Scratch")))</f>
        <v/>
      </c>
      <c r="T79" s="13">
        <f>IF($O79="","",SUM($O$2:$O79))</f>
        <v/>
      </c>
      <c r="U79" s="13">
        <f>IF($T79="","",$T79-MAX(0,MAX($T$2:$T79)))</f>
        <v/>
      </c>
    </row>
    <row r="80">
      <c r="A80" s="7" t="n"/>
      <c r="B80" s="8" t="n"/>
      <c r="C80" s="8" t="n"/>
      <c r="D80" s="9" t="n"/>
      <c r="E80" s="9" t="n"/>
      <c r="F80" s="10" t="n"/>
      <c r="G80" s="11" t="n"/>
      <c r="H80" s="11" t="n"/>
      <c r="I80" s="11" t="n"/>
      <c r="J80" s="12" t="n"/>
      <c r="K80" s="9" t="n"/>
      <c r="L80" s="9" t="n"/>
      <c r="M80" s="9" t="n"/>
      <c r="N80" s="13">
        <f>IF(OR($E80="",$F80="",$G80="",$H80=""),"",ROUND(($H80-$G80)*$F80*IF($E80="Short",-1,1),2))</f>
        <v/>
      </c>
      <c r="O80" s="13">
        <f>IF($N80="","",ROUND($N80-N($J80),2))</f>
        <v/>
      </c>
      <c r="P80" s="13">
        <f>IF(OR($F80="",$G80="",$I80=""),"",ABS($G80-$I80)*$F80)</f>
        <v/>
      </c>
      <c r="Q80" s="14">
        <f>IF(OR($O80="",$P80=""),"",IF($P80=0,"",$O80/$P80))</f>
        <v/>
      </c>
      <c r="R80" s="15">
        <f>IF(OR($B80="",$C80=""),"",ROUND(($C80-$B80)*1440,0))</f>
        <v/>
      </c>
      <c r="S80" s="16">
        <f>IF($O80="","",IF($O80&gt;0,"Win",IF($O80&lt;0,"Loss","Scratch")))</f>
        <v/>
      </c>
      <c r="T80" s="13">
        <f>IF($O80="","",SUM($O$2:$O80))</f>
        <v/>
      </c>
      <c r="U80" s="13">
        <f>IF($T80="","",$T80-MAX(0,MAX($T$2:$T80)))</f>
        <v/>
      </c>
    </row>
    <row r="81">
      <c r="A81" s="7" t="n"/>
      <c r="B81" s="8" t="n"/>
      <c r="C81" s="8" t="n"/>
      <c r="D81" s="9" t="n"/>
      <c r="E81" s="9" t="n"/>
      <c r="F81" s="10" t="n"/>
      <c r="G81" s="11" t="n"/>
      <c r="H81" s="11" t="n"/>
      <c r="I81" s="11" t="n"/>
      <c r="J81" s="12" t="n"/>
      <c r="K81" s="9" t="n"/>
      <c r="L81" s="9" t="n"/>
      <c r="M81" s="9" t="n"/>
      <c r="N81" s="13">
        <f>IF(OR($E81="",$F81="",$G81="",$H81=""),"",ROUND(($H81-$G81)*$F81*IF($E81="Short",-1,1),2))</f>
        <v/>
      </c>
      <c r="O81" s="13">
        <f>IF($N81="","",ROUND($N81-N($J81),2))</f>
        <v/>
      </c>
      <c r="P81" s="13">
        <f>IF(OR($F81="",$G81="",$I81=""),"",ABS($G81-$I81)*$F81)</f>
        <v/>
      </c>
      <c r="Q81" s="14">
        <f>IF(OR($O81="",$P81=""),"",IF($P81=0,"",$O81/$P81))</f>
        <v/>
      </c>
      <c r="R81" s="15">
        <f>IF(OR($B81="",$C81=""),"",ROUND(($C81-$B81)*1440,0))</f>
        <v/>
      </c>
      <c r="S81" s="16">
        <f>IF($O81="","",IF($O81&gt;0,"Win",IF($O81&lt;0,"Loss","Scratch")))</f>
        <v/>
      </c>
      <c r="T81" s="13">
        <f>IF($O81="","",SUM($O$2:$O81))</f>
        <v/>
      </c>
      <c r="U81" s="13">
        <f>IF($T81="","",$T81-MAX(0,MAX($T$2:$T81)))</f>
        <v/>
      </c>
    </row>
    <row r="82">
      <c r="A82" s="7" t="n"/>
      <c r="B82" s="8" t="n"/>
      <c r="C82" s="8" t="n"/>
      <c r="D82" s="9" t="n"/>
      <c r="E82" s="9" t="n"/>
      <c r="F82" s="10" t="n"/>
      <c r="G82" s="11" t="n"/>
      <c r="H82" s="11" t="n"/>
      <c r="I82" s="11" t="n"/>
      <c r="J82" s="12" t="n"/>
      <c r="K82" s="9" t="n"/>
      <c r="L82" s="9" t="n"/>
      <c r="M82" s="9" t="n"/>
      <c r="N82" s="13">
        <f>IF(OR($E82="",$F82="",$G82="",$H82=""),"",ROUND(($H82-$G82)*$F82*IF($E82="Short",-1,1),2))</f>
        <v/>
      </c>
      <c r="O82" s="13">
        <f>IF($N82="","",ROUND($N82-N($J82),2))</f>
        <v/>
      </c>
      <c r="P82" s="13">
        <f>IF(OR($F82="",$G82="",$I82=""),"",ABS($G82-$I82)*$F82)</f>
        <v/>
      </c>
      <c r="Q82" s="14">
        <f>IF(OR($O82="",$P82=""),"",IF($P82=0,"",$O82/$P82))</f>
        <v/>
      </c>
      <c r="R82" s="15">
        <f>IF(OR($B82="",$C82=""),"",ROUND(($C82-$B82)*1440,0))</f>
        <v/>
      </c>
      <c r="S82" s="16">
        <f>IF($O82="","",IF($O82&gt;0,"Win",IF($O82&lt;0,"Loss","Scratch")))</f>
        <v/>
      </c>
      <c r="T82" s="13">
        <f>IF($O82="","",SUM($O$2:$O82))</f>
        <v/>
      </c>
      <c r="U82" s="13">
        <f>IF($T82="","",$T82-MAX(0,MAX($T$2:$T82)))</f>
        <v/>
      </c>
    </row>
    <row r="83">
      <c r="A83" s="7" t="n"/>
      <c r="B83" s="8" t="n"/>
      <c r="C83" s="8" t="n"/>
      <c r="D83" s="9" t="n"/>
      <c r="E83" s="9" t="n"/>
      <c r="F83" s="10" t="n"/>
      <c r="G83" s="11" t="n"/>
      <c r="H83" s="11" t="n"/>
      <c r="I83" s="11" t="n"/>
      <c r="J83" s="12" t="n"/>
      <c r="K83" s="9" t="n"/>
      <c r="L83" s="9" t="n"/>
      <c r="M83" s="9" t="n"/>
      <c r="N83" s="13">
        <f>IF(OR($E83="",$F83="",$G83="",$H83=""),"",ROUND(($H83-$G83)*$F83*IF($E83="Short",-1,1),2))</f>
        <v/>
      </c>
      <c r="O83" s="13">
        <f>IF($N83="","",ROUND($N83-N($J83),2))</f>
        <v/>
      </c>
      <c r="P83" s="13">
        <f>IF(OR($F83="",$G83="",$I83=""),"",ABS($G83-$I83)*$F83)</f>
        <v/>
      </c>
      <c r="Q83" s="14">
        <f>IF(OR($O83="",$P83=""),"",IF($P83=0,"",$O83/$P83))</f>
        <v/>
      </c>
      <c r="R83" s="15">
        <f>IF(OR($B83="",$C83=""),"",ROUND(($C83-$B83)*1440,0))</f>
        <v/>
      </c>
      <c r="S83" s="16">
        <f>IF($O83="","",IF($O83&gt;0,"Win",IF($O83&lt;0,"Loss","Scratch")))</f>
        <v/>
      </c>
      <c r="T83" s="13">
        <f>IF($O83="","",SUM($O$2:$O83))</f>
        <v/>
      </c>
      <c r="U83" s="13">
        <f>IF($T83="","",$T83-MAX(0,MAX($T$2:$T83)))</f>
        <v/>
      </c>
    </row>
    <row r="84">
      <c r="A84" s="7" t="n"/>
      <c r="B84" s="8" t="n"/>
      <c r="C84" s="8" t="n"/>
      <c r="D84" s="9" t="n"/>
      <c r="E84" s="9" t="n"/>
      <c r="F84" s="10" t="n"/>
      <c r="G84" s="11" t="n"/>
      <c r="H84" s="11" t="n"/>
      <c r="I84" s="11" t="n"/>
      <c r="J84" s="12" t="n"/>
      <c r="K84" s="9" t="n"/>
      <c r="L84" s="9" t="n"/>
      <c r="M84" s="9" t="n"/>
      <c r="N84" s="13">
        <f>IF(OR($E84="",$F84="",$G84="",$H84=""),"",ROUND(($H84-$G84)*$F84*IF($E84="Short",-1,1),2))</f>
        <v/>
      </c>
      <c r="O84" s="13">
        <f>IF($N84="","",ROUND($N84-N($J84),2))</f>
        <v/>
      </c>
      <c r="P84" s="13">
        <f>IF(OR($F84="",$G84="",$I84=""),"",ABS($G84-$I84)*$F84)</f>
        <v/>
      </c>
      <c r="Q84" s="14">
        <f>IF(OR($O84="",$P84=""),"",IF($P84=0,"",$O84/$P84))</f>
        <v/>
      </c>
      <c r="R84" s="15">
        <f>IF(OR($B84="",$C84=""),"",ROUND(($C84-$B84)*1440,0))</f>
        <v/>
      </c>
      <c r="S84" s="16">
        <f>IF($O84="","",IF($O84&gt;0,"Win",IF($O84&lt;0,"Loss","Scratch")))</f>
        <v/>
      </c>
      <c r="T84" s="13">
        <f>IF($O84="","",SUM($O$2:$O84))</f>
        <v/>
      </c>
      <c r="U84" s="13">
        <f>IF($T84="","",$T84-MAX(0,MAX($T$2:$T84)))</f>
        <v/>
      </c>
    </row>
    <row r="85">
      <c r="A85" s="7" t="n"/>
      <c r="B85" s="8" t="n"/>
      <c r="C85" s="8" t="n"/>
      <c r="D85" s="9" t="n"/>
      <c r="E85" s="9" t="n"/>
      <c r="F85" s="10" t="n"/>
      <c r="G85" s="11" t="n"/>
      <c r="H85" s="11" t="n"/>
      <c r="I85" s="11" t="n"/>
      <c r="J85" s="12" t="n"/>
      <c r="K85" s="9" t="n"/>
      <c r="L85" s="9" t="n"/>
      <c r="M85" s="9" t="n"/>
      <c r="N85" s="13">
        <f>IF(OR($E85="",$F85="",$G85="",$H85=""),"",ROUND(($H85-$G85)*$F85*IF($E85="Short",-1,1),2))</f>
        <v/>
      </c>
      <c r="O85" s="13">
        <f>IF($N85="","",ROUND($N85-N($J85),2))</f>
        <v/>
      </c>
      <c r="P85" s="13">
        <f>IF(OR($F85="",$G85="",$I85=""),"",ABS($G85-$I85)*$F85)</f>
        <v/>
      </c>
      <c r="Q85" s="14">
        <f>IF(OR($O85="",$P85=""),"",IF($P85=0,"",$O85/$P85))</f>
        <v/>
      </c>
      <c r="R85" s="15">
        <f>IF(OR($B85="",$C85=""),"",ROUND(($C85-$B85)*1440,0))</f>
        <v/>
      </c>
      <c r="S85" s="16">
        <f>IF($O85="","",IF($O85&gt;0,"Win",IF($O85&lt;0,"Loss","Scratch")))</f>
        <v/>
      </c>
      <c r="T85" s="13">
        <f>IF($O85="","",SUM($O$2:$O85))</f>
        <v/>
      </c>
      <c r="U85" s="13">
        <f>IF($T85="","",$T85-MAX(0,MAX($T$2:$T85)))</f>
        <v/>
      </c>
    </row>
    <row r="86">
      <c r="A86" s="7" t="n"/>
      <c r="B86" s="8" t="n"/>
      <c r="C86" s="8" t="n"/>
      <c r="D86" s="9" t="n"/>
      <c r="E86" s="9" t="n"/>
      <c r="F86" s="10" t="n"/>
      <c r="G86" s="11" t="n"/>
      <c r="H86" s="11" t="n"/>
      <c r="I86" s="11" t="n"/>
      <c r="J86" s="12" t="n"/>
      <c r="K86" s="9" t="n"/>
      <c r="L86" s="9" t="n"/>
      <c r="M86" s="9" t="n"/>
      <c r="N86" s="13">
        <f>IF(OR($E86="",$F86="",$G86="",$H86=""),"",ROUND(($H86-$G86)*$F86*IF($E86="Short",-1,1),2))</f>
        <v/>
      </c>
      <c r="O86" s="13">
        <f>IF($N86="","",ROUND($N86-N($J86),2))</f>
        <v/>
      </c>
      <c r="P86" s="13">
        <f>IF(OR($F86="",$G86="",$I86=""),"",ABS($G86-$I86)*$F86)</f>
        <v/>
      </c>
      <c r="Q86" s="14">
        <f>IF(OR($O86="",$P86=""),"",IF($P86=0,"",$O86/$P86))</f>
        <v/>
      </c>
      <c r="R86" s="15">
        <f>IF(OR($B86="",$C86=""),"",ROUND(($C86-$B86)*1440,0))</f>
        <v/>
      </c>
      <c r="S86" s="16">
        <f>IF($O86="","",IF($O86&gt;0,"Win",IF($O86&lt;0,"Loss","Scratch")))</f>
        <v/>
      </c>
      <c r="T86" s="13">
        <f>IF($O86="","",SUM($O$2:$O86))</f>
        <v/>
      </c>
      <c r="U86" s="13">
        <f>IF($T86="","",$T86-MAX(0,MAX($T$2:$T86)))</f>
        <v/>
      </c>
    </row>
    <row r="87">
      <c r="A87" s="7" t="n"/>
      <c r="B87" s="8" t="n"/>
      <c r="C87" s="8" t="n"/>
      <c r="D87" s="9" t="n"/>
      <c r="E87" s="9" t="n"/>
      <c r="F87" s="10" t="n"/>
      <c r="G87" s="11" t="n"/>
      <c r="H87" s="11" t="n"/>
      <c r="I87" s="11" t="n"/>
      <c r="J87" s="12" t="n"/>
      <c r="K87" s="9" t="n"/>
      <c r="L87" s="9" t="n"/>
      <c r="M87" s="9" t="n"/>
      <c r="N87" s="13">
        <f>IF(OR($E87="",$F87="",$G87="",$H87=""),"",ROUND(($H87-$G87)*$F87*IF($E87="Short",-1,1),2))</f>
        <v/>
      </c>
      <c r="O87" s="13">
        <f>IF($N87="","",ROUND($N87-N($J87),2))</f>
        <v/>
      </c>
      <c r="P87" s="13">
        <f>IF(OR($F87="",$G87="",$I87=""),"",ABS($G87-$I87)*$F87)</f>
        <v/>
      </c>
      <c r="Q87" s="14">
        <f>IF(OR($O87="",$P87=""),"",IF($P87=0,"",$O87/$P87))</f>
        <v/>
      </c>
      <c r="R87" s="15">
        <f>IF(OR($B87="",$C87=""),"",ROUND(($C87-$B87)*1440,0))</f>
        <v/>
      </c>
      <c r="S87" s="16">
        <f>IF($O87="","",IF($O87&gt;0,"Win",IF($O87&lt;0,"Loss","Scratch")))</f>
        <v/>
      </c>
      <c r="T87" s="13">
        <f>IF($O87="","",SUM($O$2:$O87))</f>
        <v/>
      </c>
      <c r="U87" s="13">
        <f>IF($T87="","",$T87-MAX(0,MAX($T$2:$T87)))</f>
        <v/>
      </c>
    </row>
    <row r="88">
      <c r="A88" s="7" t="n"/>
      <c r="B88" s="8" t="n"/>
      <c r="C88" s="8" t="n"/>
      <c r="D88" s="9" t="n"/>
      <c r="E88" s="9" t="n"/>
      <c r="F88" s="10" t="n"/>
      <c r="G88" s="11" t="n"/>
      <c r="H88" s="11" t="n"/>
      <c r="I88" s="11" t="n"/>
      <c r="J88" s="12" t="n"/>
      <c r="K88" s="9" t="n"/>
      <c r="L88" s="9" t="n"/>
      <c r="M88" s="9" t="n"/>
      <c r="N88" s="13">
        <f>IF(OR($E88="",$F88="",$G88="",$H88=""),"",ROUND(($H88-$G88)*$F88*IF($E88="Short",-1,1),2))</f>
        <v/>
      </c>
      <c r="O88" s="13">
        <f>IF($N88="","",ROUND($N88-N($J88),2))</f>
        <v/>
      </c>
      <c r="P88" s="13">
        <f>IF(OR($F88="",$G88="",$I88=""),"",ABS($G88-$I88)*$F88)</f>
        <v/>
      </c>
      <c r="Q88" s="14">
        <f>IF(OR($O88="",$P88=""),"",IF($P88=0,"",$O88/$P88))</f>
        <v/>
      </c>
      <c r="R88" s="15">
        <f>IF(OR($B88="",$C88=""),"",ROUND(($C88-$B88)*1440,0))</f>
        <v/>
      </c>
      <c r="S88" s="16">
        <f>IF($O88="","",IF($O88&gt;0,"Win",IF($O88&lt;0,"Loss","Scratch")))</f>
        <v/>
      </c>
      <c r="T88" s="13">
        <f>IF($O88="","",SUM($O$2:$O88))</f>
        <v/>
      </c>
      <c r="U88" s="13">
        <f>IF($T88="","",$T88-MAX(0,MAX($T$2:$T88)))</f>
        <v/>
      </c>
    </row>
    <row r="89">
      <c r="A89" s="7" t="n"/>
      <c r="B89" s="8" t="n"/>
      <c r="C89" s="8" t="n"/>
      <c r="D89" s="9" t="n"/>
      <c r="E89" s="9" t="n"/>
      <c r="F89" s="10" t="n"/>
      <c r="G89" s="11" t="n"/>
      <c r="H89" s="11" t="n"/>
      <c r="I89" s="11" t="n"/>
      <c r="J89" s="12" t="n"/>
      <c r="K89" s="9" t="n"/>
      <c r="L89" s="9" t="n"/>
      <c r="M89" s="9" t="n"/>
      <c r="N89" s="13">
        <f>IF(OR($E89="",$F89="",$G89="",$H89=""),"",ROUND(($H89-$G89)*$F89*IF($E89="Short",-1,1),2))</f>
        <v/>
      </c>
      <c r="O89" s="13">
        <f>IF($N89="","",ROUND($N89-N($J89),2))</f>
        <v/>
      </c>
      <c r="P89" s="13">
        <f>IF(OR($F89="",$G89="",$I89=""),"",ABS($G89-$I89)*$F89)</f>
        <v/>
      </c>
      <c r="Q89" s="14">
        <f>IF(OR($O89="",$P89=""),"",IF($P89=0,"",$O89/$P89))</f>
        <v/>
      </c>
      <c r="R89" s="15">
        <f>IF(OR($B89="",$C89=""),"",ROUND(($C89-$B89)*1440,0))</f>
        <v/>
      </c>
      <c r="S89" s="16">
        <f>IF($O89="","",IF($O89&gt;0,"Win",IF($O89&lt;0,"Loss","Scratch")))</f>
        <v/>
      </c>
      <c r="T89" s="13">
        <f>IF($O89="","",SUM($O$2:$O89))</f>
        <v/>
      </c>
      <c r="U89" s="13">
        <f>IF($T89="","",$T89-MAX(0,MAX($T$2:$T89)))</f>
        <v/>
      </c>
    </row>
    <row r="90">
      <c r="A90" s="7" t="n"/>
      <c r="B90" s="8" t="n"/>
      <c r="C90" s="8" t="n"/>
      <c r="D90" s="9" t="n"/>
      <c r="E90" s="9" t="n"/>
      <c r="F90" s="10" t="n"/>
      <c r="G90" s="11" t="n"/>
      <c r="H90" s="11" t="n"/>
      <c r="I90" s="11" t="n"/>
      <c r="J90" s="12" t="n"/>
      <c r="K90" s="9" t="n"/>
      <c r="L90" s="9" t="n"/>
      <c r="M90" s="9" t="n"/>
      <c r="N90" s="13">
        <f>IF(OR($E90="",$F90="",$G90="",$H90=""),"",ROUND(($H90-$G90)*$F90*IF($E90="Short",-1,1),2))</f>
        <v/>
      </c>
      <c r="O90" s="13">
        <f>IF($N90="","",ROUND($N90-N($J90),2))</f>
        <v/>
      </c>
      <c r="P90" s="13">
        <f>IF(OR($F90="",$G90="",$I90=""),"",ABS($G90-$I90)*$F90)</f>
        <v/>
      </c>
      <c r="Q90" s="14">
        <f>IF(OR($O90="",$P90=""),"",IF($P90=0,"",$O90/$P90))</f>
        <v/>
      </c>
      <c r="R90" s="15">
        <f>IF(OR($B90="",$C90=""),"",ROUND(($C90-$B90)*1440,0))</f>
        <v/>
      </c>
      <c r="S90" s="16">
        <f>IF($O90="","",IF($O90&gt;0,"Win",IF($O90&lt;0,"Loss","Scratch")))</f>
        <v/>
      </c>
      <c r="T90" s="13">
        <f>IF($O90="","",SUM($O$2:$O90))</f>
        <v/>
      </c>
      <c r="U90" s="13">
        <f>IF($T90="","",$T90-MAX(0,MAX($T$2:$T90)))</f>
        <v/>
      </c>
    </row>
    <row r="91">
      <c r="A91" s="7" t="n"/>
      <c r="B91" s="8" t="n"/>
      <c r="C91" s="8" t="n"/>
      <c r="D91" s="9" t="n"/>
      <c r="E91" s="9" t="n"/>
      <c r="F91" s="10" t="n"/>
      <c r="G91" s="11" t="n"/>
      <c r="H91" s="11" t="n"/>
      <c r="I91" s="11" t="n"/>
      <c r="J91" s="12" t="n"/>
      <c r="K91" s="9" t="n"/>
      <c r="L91" s="9" t="n"/>
      <c r="M91" s="9" t="n"/>
      <c r="N91" s="13">
        <f>IF(OR($E91="",$F91="",$G91="",$H91=""),"",ROUND(($H91-$G91)*$F91*IF($E91="Short",-1,1),2))</f>
        <v/>
      </c>
      <c r="O91" s="13">
        <f>IF($N91="","",ROUND($N91-N($J91),2))</f>
        <v/>
      </c>
      <c r="P91" s="13">
        <f>IF(OR($F91="",$G91="",$I91=""),"",ABS($G91-$I91)*$F91)</f>
        <v/>
      </c>
      <c r="Q91" s="14">
        <f>IF(OR($O91="",$P91=""),"",IF($P91=0,"",$O91/$P91))</f>
        <v/>
      </c>
      <c r="R91" s="15">
        <f>IF(OR($B91="",$C91=""),"",ROUND(($C91-$B91)*1440,0))</f>
        <v/>
      </c>
      <c r="S91" s="16">
        <f>IF($O91="","",IF($O91&gt;0,"Win",IF($O91&lt;0,"Loss","Scratch")))</f>
        <v/>
      </c>
      <c r="T91" s="13">
        <f>IF($O91="","",SUM($O$2:$O91))</f>
        <v/>
      </c>
      <c r="U91" s="13">
        <f>IF($T91="","",$T91-MAX(0,MAX($T$2:$T91)))</f>
        <v/>
      </c>
    </row>
    <row r="92">
      <c r="A92" s="7" t="n"/>
      <c r="B92" s="8" t="n"/>
      <c r="C92" s="8" t="n"/>
      <c r="D92" s="9" t="n"/>
      <c r="E92" s="9" t="n"/>
      <c r="F92" s="10" t="n"/>
      <c r="G92" s="11" t="n"/>
      <c r="H92" s="11" t="n"/>
      <c r="I92" s="11" t="n"/>
      <c r="J92" s="12" t="n"/>
      <c r="K92" s="9" t="n"/>
      <c r="L92" s="9" t="n"/>
      <c r="M92" s="9" t="n"/>
      <c r="N92" s="13">
        <f>IF(OR($E92="",$F92="",$G92="",$H92=""),"",ROUND(($H92-$G92)*$F92*IF($E92="Short",-1,1),2))</f>
        <v/>
      </c>
      <c r="O92" s="13">
        <f>IF($N92="","",ROUND($N92-N($J92),2))</f>
        <v/>
      </c>
      <c r="P92" s="13">
        <f>IF(OR($F92="",$G92="",$I92=""),"",ABS($G92-$I92)*$F92)</f>
        <v/>
      </c>
      <c r="Q92" s="14">
        <f>IF(OR($O92="",$P92=""),"",IF($P92=0,"",$O92/$P92))</f>
        <v/>
      </c>
      <c r="R92" s="15">
        <f>IF(OR($B92="",$C92=""),"",ROUND(($C92-$B92)*1440,0))</f>
        <v/>
      </c>
      <c r="S92" s="16">
        <f>IF($O92="","",IF($O92&gt;0,"Win",IF($O92&lt;0,"Loss","Scratch")))</f>
        <v/>
      </c>
      <c r="T92" s="13">
        <f>IF($O92="","",SUM($O$2:$O92))</f>
        <v/>
      </c>
      <c r="U92" s="13">
        <f>IF($T92="","",$T92-MAX(0,MAX($T$2:$T92)))</f>
        <v/>
      </c>
    </row>
    <row r="93">
      <c r="A93" s="7" t="n"/>
      <c r="B93" s="8" t="n"/>
      <c r="C93" s="8" t="n"/>
      <c r="D93" s="9" t="n"/>
      <c r="E93" s="9" t="n"/>
      <c r="F93" s="10" t="n"/>
      <c r="G93" s="11" t="n"/>
      <c r="H93" s="11" t="n"/>
      <c r="I93" s="11" t="n"/>
      <c r="J93" s="12" t="n"/>
      <c r="K93" s="9" t="n"/>
      <c r="L93" s="9" t="n"/>
      <c r="M93" s="9" t="n"/>
      <c r="N93" s="13">
        <f>IF(OR($E93="",$F93="",$G93="",$H93=""),"",ROUND(($H93-$G93)*$F93*IF($E93="Short",-1,1),2))</f>
        <v/>
      </c>
      <c r="O93" s="13">
        <f>IF($N93="","",ROUND($N93-N($J93),2))</f>
        <v/>
      </c>
      <c r="P93" s="13">
        <f>IF(OR($F93="",$G93="",$I93=""),"",ABS($G93-$I93)*$F93)</f>
        <v/>
      </c>
      <c r="Q93" s="14">
        <f>IF(OR($O93="",$P93=""),"",IF($P93=0,"",$O93/$P93))</f>
        <v/>
      </c>
      <c r="R93" s="15">
        <f>IF(OR($B93="",$C93=""),"",ROUND(($C93-$B93)*1440,0))</f>
        <v/>
      </c>
      <c r="S93" s="16">
        <f>IF($O93="","",IF($O93&gt;0,"Win",IF($O93&lt;0,"Loss","Scratch")))</f>
        <v/>
      </c>
      <c r="T93" s="13">
        <f>IF($O93="","",SUM($O$2:$O93))</f>
        <v/>
      </c>
      <c r="U93" s="13">
        <f>IF($T93="","",$T93-MAX(0,MAX($T$2:$T93)))</f>
        <v/>
      </c>
    </row>
    <row r="94">
      <c r="A94" s="7" t="n"/>
      <c r="B94" s="8" t="n"/>
      <c r="C94" s="8" t="n"/>
      <c r="D94" s="9" t="n"/>
      <c r="E94" s="9" t="n"/>
      <c r="F94" s="10" t="n"/>
      <c r="G94" s="11" t="n"/>
      <c r="H94" s="11" t="n"/>
      <c r="I94" s="11" t="n"/>
      <c r="J94" s="12" t="n"/>
      <c r="K94" s="9" t="n"/>
      <c r="L94" s="9" t="n"/>
      <c r="M94" s="9" t="n"/>
      <c r="N94" s="13">
        <f>IF(OR($E94="",$F94="",$G94="",$H94=""),"",ROUND(($H94-$G94)*$F94*IF($E94="Short",-1,1),2))</f>
        <v/>
      </c>
      <c r="O94" s="13">
        <f>IF($N94="","",ROUND($N94-N($J94),2))</f>
        <v/>
      </c>
      <c r="P94" s="13">
        <f>IF(OR($F94="",$G94="",$I94=""),"",ABS($G94-$I94)*$F94)</f>
        <v/>
      </c>
      <c r="Q94" s="14">
        <f>IF(OR($O94="",$P94=""),"",IF($P94=0,"",$O94/$P94))</f>
        <v/>
      </c>
      <c r="R94" s="15">
        <f>IF(OR($B94="",$C94=""),"",ROUND(($C94-$B94)*1440,0))</f>
        <v/>
      </c>
      <c r="S94" s="16">
        <f>IF($O94="","",IF($O94&gt;0,"Win",IF($O94&lt;0,"Loss","Scratch")))</f>
        <v/>
      </c>
      <c r="T94" s="13">
        <f>IF($O94="","",SUM($O$2:$O94))</f>
        <v/>
      </c>
      <c r="U94" s="13">
        <f>IF($T94="","",$T94-MAX(0,MAX($T$2:$T94)))</f>
        <v/>
      </c>
    </row>
    <row r="95">
      <c r="A95" s="7" t="n"/>
      <c r="B95" s="8" t="n"/>
      <c r="C95" s="8" t="n"/>
      <c r="D95" s="9" t="n"/>
      <c r="E95" s="9" t="n"/>
      <c r="F95" s="10" t="n"/>
      <c r="G95" s="11" t="n"/>
      <c r="H95" s="11" t="n"/>
      <c r="I95" s="11" t="n"/>
      <c r="J95" s="12" t="n"/>
      <c r="K95" s="9" t="n"/>
      <c r="L95" s="9" t="n"/>
      <c r="M95" s="9" t="n"/>
      <c r="N95" s="13">
        <f>IF(OR($E95="",$F95="",$G95="",$H95=""),"",ROUND(($H95-$G95)*$F95*IF($E95="Short",-1,1),2))</f>
        <v/>
      </c>
      <c r="O95" s="13">
        <f>IF($N95="","",ROUND($N95-N($J95),2))</f>
        <v/>
      </c>
      <c r="P95" s="13">
        <f>IF(OR($F95="",$G95="",$I95=""),"",ABS($G95-$I95)*$F95)</f>
        <v/>
      </c>
      <c r="Q95" s="14">
        <f>IF(OR($O95="",$P95=""),"",IF($P95=0,"",$O95/$P95))</f>
        <v/>
      </c>
      <c r="R95" s="15">
        <f>IF(OR($B95="",$C95=""),"",ROUND(($C95-$B95)*1440,0))</f>
        <v/>
      </c>
      <c r="S95" s="16">
        <f>IF($O95="","",IF($O95&gt;0,"Win",IF($O95&lt;0,"Loss","Scratch")))</f>
        <v/>
      </c>
      <c r="T95" s="13">
        <f>IF($O95="","",SUM($O$2:$O95))</f>
        <v/>
      </c>
      <c r="U95" s="13">
        <f>IF($T95="","",$T95-MAX(0,MAX($T$2:$T95)))</f>
        <v/>
      </c>
    </row>
    <row r="96">
      <c r="A96" s="7" t="n"/>
      <c r="B96" s="8" t="n"/>
      <c r="C96" s="8" t="n"/>
      <c r="D96" s="9" t="n"/>
      <c r="E96" s="9" t="n"/>
      <c r="F96" s="10" t="n"/>
      <c r="G96" s="11" t="n"/>
      <c r="H96" s="11" t="n"/>
      <c r="I96" s="11" t="n"/>
      <c r="J96" s="12" t="n"/>
      <c r="K96" s="9" t="n"/>
      <c r="L96" s="9" t="n"/>
      <c r="M96" s="9" t="n"/>
      <c r="N96" s="13">
        <f>IF(OR($E96="",$F96="",$G96="",$H96=""),"",ROUND(($H96-$G96)*$F96*IF($E96="Short",-1,1),2))</f>
        <v/>
      </c>
      <c r="O96" s="13">
        <f>IF($N96="","",ROUND($N96-N($J96),2))</f>
        <v/>
      </c>
      <c r="P96" s="13">
        <f>IF(OR($F96="",$G96="",$I96=""),"",ABS($G96-$I96)*$F96)</f>
        <v/>
      </c>
      <c r="Q96" s="14">
        <f>IF(OR($O96="",$P96=""),"",IF($P96=0,"",$O96/$P96))</f>
        <v/>
      </c>
      <c r="R96" s="15">
        <f>IF(OR($B96="",$C96=""),"",ROUND(($C96-$B96)*1440,0))</f>
        <v/>
      </c>
      <c r="S96" s="16">
        <f>IF($O96="","",IF($O96&gt;0,"Win",IF($O96&lt;0,"Loss","Scratch")))</f>
        <v/>
      </c>
      <c r="T96" s="13">
        <f>IF($O96="","",SUM($O$2:$O96))</f>
        <v/>
      </c>
      <c r="U96" s="13">
        <f>IF($T96="","",$T96-MAX(0,MAX($T$2:$T96)))</f>
        <v/>
      </c>
    </row>
    <row r="97">
      <c r="A97" s="7" t="n"/>
      <c r="B97" s="8" t="n"/>
      <c r="C97" s="8" t="n"/>
      <c r="D97" s="9" t="n"/>
      <c r="E97" s="9" t="n"/>
      <c r="F97" s="10" t="n"/>
      <c r="G97" s="11" t="n"/>
      <c r="H97" s="11" t="n"/>
      <c r="I97" s="11" t="n"/>
      <c r="J97" s="12" t="n"/>
      <c r="K97" s="9" t="n"/>
      <c r="L97" s="9" t="n"/>
      <c r="M97" s="9" t="n"/>
      <c r="N97" s="13">
        <f>IF(OR($E97="",$F97="",$G97="",$H97=""),"",ROUND(($H97-$G97)*$F97*IF($E97="Short",-1,1),2))</f>
        <v/>
      </c>
      <c r="O97" s="13">
        <f>IF($N97="","",ROUND($N97-N($J97),2))</f>
        <v/>
      </c>
      <c r="P97" s="13">
        <f>IF(OR($F97="",$G97="",$I97=""),"",ABS($G97-$I97)*$F97)</f>
        <v/>
      </c>
      <c r="Q97" s="14">
        <f>IF(OR($O97="",$P97=""),"",IF($P97=0,"",$O97/$P97))</f>
        <v/>
      </c>
      <c r="R97" s="15">
        <f>IF(OR($B97="",$C97=""),"",ROUND(($C97-$B97)*1440,0))</f>
        <v/>
      </c>
      <c r="S97" s="16">
        <f>IF($O97="","",IF($O97&gt;0,"Win",IF($O97&lt;0,"Loss","Scratch")))</f>
        <v/>
      </c>
      <c r="T97" s="13">
        <f>IF($O97="","",SUM($O$2:$O97))</f>
        <v/>
      </c>
      <c r="U97" s="13">
        <f>IF($T97="","",$T97-MAX(0,MAX($T$2:$T97)))</f>
        <v/>
      </c>
    </row>
    <row r="98">
      <c r="A98" s="7" t="n"/>
      <c r="B98" s="8" t="n"/>
      <c r="C98" s="8" t="n"/>
      <c r="D98" s="9" t="n"/>
      <c r="E98" s="9" t="n"/>
      <c r="F98" s="10" t="n"/>
      <c r="G98" s="11" t="n"/>
      <c r="H98" s="11" t="n"/>
      <c r="I98" s="11" t="n"/>
      <c r="J98" s="12" t="n"/>
      <c r="K98" s="9" t="n"/>
      <c r="L98" s="9" t="n"/>
      <c r="M98" s="9" t="n"/>
      <c r="N98" s="13">
        <f>IF(OR($E98="",$F98="",$G98="",$H98=""),"",ROUND(($H98-$G98)*$F98*IF($E98="Short",-1,1),2))</f>
        <v/>
      </c>
      <c r="O98" s="13">
        <f>IF($N98="","",ROUND($N98-N($J98),2))</f>
        <v/>
      </c>
      <c r="P98" s="13">
        <f>IF(OR($F98="",$G98="",$I98=""),"",ABS($G98-$I98)*$F98)</f>
        <v/>
      </c>
      <c r="Q98" s="14">
        <f>IF(OR($O98="",$P98=""),"",IF($P98=0,"",$O98/$P98))</f>
        <v/>
      </c>
      <c r="R98" s="15">
        <f>IF(OR($B98="",$C98=""),"",ROUND(($C98-$B98)*1440,0))</f>
        <v/>
      </c>
      <c r="S98" s="16">
        <f>IF($O98="","",IF($O98&gt;0,"Win",IF($O98&lt;0,"Loss","Scratch")))</f>
        <v/>
      </c>
      <c r="T98" s="13">
        <f>IF($O98="","",SUM($O$2:$O98))</f>
        <v/>
      </c>
      <c r="U98" s="13">
        <f>IF($T98="","",$T98-MAX(0,MAX($T$2:$T98)))</f>
        <v/>
      </c>
    </row>
    <row r="99">
      <c r="A99" s="7" t="n"/>
      <c r="B99" s="8" t="n"/>
      <c r="C99" s="8" t="n"/>
      <c r="D99" s="9" t="n"/>
      <c r="E99" s="9" t="n"/>
      <c r="F99" s="10" t="n"/>
      <c r="G99" s="11" t="n"/>
      <c r="H99" s="11" t="n"/>
      <c r="I99" s="11" t="n"/>
      <c r="J99" s="12" t="n"/>
      <c r="K99" s="9" t="n"/>
      <c r="L99" s="9" t="n"/>
      <c r="M99" s="9" t="n"/>
      <c r="N99" s="13">
        <f>IF(OR($E99="",$F99="",$G99="",$H99=""),"",ROUND(($H99-$G99)*$F99*IF($E99="Short",-1,1),2))</f>
        <v/>
      </c>
      <c r="O99" s="13">
        <f>IF($N99="","",ROUND($N99-N($J99),2))</f>
        <v/>
      </c>
      <c r="P99" s="13">
        <f>IF(OR($F99="",$G99="",$I99=""),"",ABS($G99-$I99)*$F99)</f>
        <v/>
      </c>
      <c r="Q99" s="14">
        <f>IF(OR($O99="",$P99=""),"",IF($P99=0,"",$O99/$P99))</f>
        <v/>
      </c>
      <c r="R99" s="15">
        <f>IF(OR($B99="",$C99=""),"",ROUND(($C99-$B99)*1440,0))</f>
        <v/>
      </c>
      <c r="S99" s="16">
        <f>IF($O99="","",IF($O99&gt;0,"Win",IF($O99&lt;0,"Loss","Scratch")))</f>
        <v/>
      </c>
      <c r="T99" s="13">
        <f>IF($O99="","",SUM($O$2:$O99))</f>
        <v/>
      </c>
      <c r="U99" s="13">
        <f>IF($T99="","",$T99-MAX(0,MAX($T$2:$T99)))</f>
        <v/>
      </c>
    </row>
    <row r="100">
      <c r="A100" s="7" t="n"/>
      <c r="B100" s="8" t="n"/>
      <c r="C100" s="8" t="n"/>
      <c r="D100" s="9" t="n"/>
      <c r="E100" s="9" t="n"/>
      <c r="F100" s="10" t="n"/>
      <c r="G100" s="11" t="n"/>
      <c r="H100" s="11" t="n"/>
      <c r="I100" s="11" t="n"/>
      <c r="J100" s="12" t="n"/>
      <c r="K100" s="9" t="n"/>
      <c r="L100" s="9" t="n"/>
      <c r="M100" s="9" t="n"/>
      <c r="N100" s="13">
        <f>IF(OR($E100="",$F100="",$G100="",$H100=""),"",ROUND(($H100-$G100)*$F100*IF($E100="Short",-1,1),2))</f>
        <v/>
      </c>
      <c r="O100" s="13">
        <f>IF($N100="","",ROUND($N100-N($J100),2))</f>
        <v/>
      </c>
      <c r="P100" s="13">
        <f>IF(OR($F100="",$G100="",$I100=""),"",ABS($G100-$I100)*$F100)</f>
        <v/>
      </c>
      <c r="Q100" s="14">
        <f>IF(OR($O100="",$P100=""),"",IF($P100=0,"",$O100/$P100))</f>
        <v/>
      </c>
      <c r="R100" s="15">
        <f>IF(OR($B100="",$C100=""),"",ROUND(($C100-$B100)*1440,0))</f>
        <v/>
      </c>
      <c r="S100" s="16">
        <f>IF($O100="","",IF($O100&gt;0,"Win",IF($O100&lt;0,"Loss","Scratch")))</f>
        <v/>
      </c>
      <c r="T100" s="13">
        <f>IF($O100="","",SUM($O$2:$O100))</f>
        <v/>
      </c>
      <c r="U100" s="13">
        <f>IF($T100="","",$T100-MAX(0,MAX($T$2:$T100)))</f>
        <v/>
      </c>
    </row>
    <row r="101">
      <c r="A101" s="7" t="n"/>
      <c r="B101" s="8" t="n"/>
      <c r="C101" s="8" t="n"/>
      <c r="D101" s="9" t="n"/>
      <c r="E101" s="9" t="n"/>
      <c r="F101" s="10" t="n"/>
      <c r="G101" s="11" t="n"/>
      <c r="H101" s="11" t="n"/>
      <c r="I101" s="11" t="n"/>
      <c r="J101" s="12" t="n"/>
      <c r="K101" s="9" t="n"/>
      <c r="L101" s="9" t="n"/>
      <c r="M101" s="9" t="n"/>
      <c r="N101" s="13">
        <f>IF(OR($E101="",$F101="",$G101="",$H101=""),"",ROUND(($H101-$G101)*$F101*IF($E101="Short",-1,1),2))</f>
        <v/>
      </c>
      <c r="O101" s="13">
        <f>IF($N101="","",ROUND($N101-N($J101),2))</f>
        <v/>
      </c>
      <c r="P101" s="13">
        <f>IF(OR($F101="",$G101="",$I101=""),"",ABS($G101-$I101)*$F101)</f>
        <v/>
      </c>
      <c r="Q101" s="14">
        <f>IF(OR($O101="",$P101=""),"",IF($P101=0,"",$O101/$P101))</f>
        <v/>
      </c>
      <c r="R101" s="15">
        <f>IF(OR($B101="",$C101=""),"",ROUND(($C101-$B101)*1440,0))</f>
        <v/>
      </c>
      <c r="S101" s="16">
        <f>IF($O101="","",IF($O101&gt;0,"Win",IF($O101&lt;0,"Loss","Scratch")))</f>
        <v/>
      </c>
      <c r="T101" s="13">
        <f>IF($O101="","",SUM($O$2:$O101))</f>
        <v/>
      </c>
      <c r="U101" s="13">
        <f>IF($T101="","",$T101-MAX(0,MAX($T$2:$T101)))</f>
        <v/>
      </c>
    </row>
    <row r="102">
      <c r="A102" s="7" t="n"/>
      <c r="B102" s="8" t="n"/>
      <c r="C102" s="8" t="n"/>
      <c r="D102" s="9" t="n"/>
      <c r="E102" s="9" t="n"/>
      <c r="F102" s="10" t="n"/>
      <c r="G102" s="11" t="n"/>
      <c r="H102" s="11" t="n"/>
      <c r="I102" s="11" t="n"/>
      <c r="J102" s="12" t="n"/>
      <c r="K102" s="9" t="n"/>
      <c r="L102" s="9" t="n"/>
      <c r="M102" s="9" t="n"/>
      <c r="N102" s="13">
        <f>IF(OR($E102="",$F102="",$G102="",$H102=""),"",ROUND(($H102-$G102)*$F102*IF($E102="Short",-1,1),2))</f>
        <v/>
      </c>
      <c r="O102" s="13">
        <f>IF($N102="","",ROUND($N102-N($J102),2))</f>
        <v/>
      </c>
      <c r="P102" s="13">
        <f>IF(OR($F102="",$G102="",$I102=""),"",ABS($G102-$I102)*$F102)</f>
        <v/>
      </c>
      <c r="Q102" s="14">
        <f>IF(OR($O102="",$P102=""),"",IF($P102=0,"",$O102/$P102))</f>
        <v/>
      </c>
      <c r="R102" s="15">
        <f>IF(OR($B102="",$C102=""),"",ROUND(($C102-$B102)*1440,0))</f>
        <v/>
      </c>
      <c r="S102" s="16">
        <f>IF($O102="","",IF($O102&gt;0,"Win",IF($O102&lt;0,"Loss","Scratch")))</f>
        <v/>
      </c>
      <c r="T102" s="13">
        <f>IF($O102="","",SUM($O$2:$O102))</f>
        <v/>
      </c>
      <c r="U102" s="13">
        <f>IF($T102="","",$T102-MAX(0,MAX($T$2:$T102)))</f>
        <v/>
      </c>
    </row>
    <row r="103">
      <c r="A103" s="7" t="n"/>
      <c r="B103" s="8" t="n"/>
      <c r="C103" s="8" t="n"/>
      <c r="D103" s="9" t="n"/>
      <c r="E103" s="9" t="n"/>
      <c r="F103" s="10" t="n"/>
      <c r="G103" s="11" t="n"/>
      <c r="H103" s="11" t="n"/>
      <c r="I103" s="11" t="n"/>
      <c r="J103" s="12" t="n"/>
      <c r="K103" s="9" t="n"/>
      <c r="L103" s="9" t="n"/>
      <c r="M103" s="9" t="n"/>
      <c r="N103" s="13">
        <f>IF(OR($E103="",$F103="",$G103="",$H103=""),"",ROUND(($H103-$G103)*$F103*IF($E103="Short",-1,1),2))</f>
        <v/>
      </c>
      <c r="O103" s="13">
        <f>IF($N103="","",ROUND($N103-N($J103),2))</f>
        <v/>
      </c>
      <c r="P103" s="13">
        <f>IF(OR($F103="",$G103="",$I103=""),"",ABS($G103-$I103)*$F103)</f>
        <v/>
      </c>
      <c r="Q103" s="14">
        <f>IF(OR($O103="",$P103=""),"",IF($P103=0,"",$O103/$P103))</f>
        <v/>
      </c>
      <c r="R103" s="15">
        <f>IF(OR($B103="",$C103=""),"",ROUND(($C103-$B103)*1440,0))</f>
        <v/>
      </c>
      <c r="S103" s="16">
        <f>IF($O103="","",IF($O103&gt;0,"Win",IF($O103&lt;0,"Loss","Scratch")))</f>
        <v/>
      </c>
      <c r="T103" s="13">
        <f>IF($O103="","",SUM($O$2:$O103))</f>
        <v/>
      </c>
      <c r="U103" s="13">
        <f>IF($T103="","",$T103-MAX(0,MAX($T$2:$T103)))</f>
        <v/>
      </c>
    </row>
    <row r="104">
      <c r="A104" s="7" t="n"/>
      <c r="B104" s="8" t="n"/>
      <c r="C104" s="8" t="n"/>
      <c r="D104" s="9" t="n"/>
      <c r="E104" s="9" t="n"/>
      <c r="F104" s="10" t="n"/>
      <c r="G104" s="11" t="n"/>
      <c r="H104" s="11" t="n"/>
      <c r="I104" s="11" t="n"/>
      <c r="J104" s="12" t="n"/>
      <c r="K104" s="9" t="n"/>
      <c r="L104" s="9" t="n"/>
      <c r="M104" s="9" t="n"/>
      <c r="N104" s="13">
        <f>IF(OR($E104="",$F104="",$G104="",$H104=""),"",ROUND(($H104-$G104)*$F104*IF($E104="Short",-1,1),2))</f>
        <v/>
      </c>
      <c r="O104" s="13">
        <f>IF($N104="","",ROUND($N104-N($J104),2))</f>
        <v/>
      </c>
      <c r="P104" s="13">
        <f>IF(OR($F104="",$G104="",$I104=""),"",ABS($G104-$I104)*$F104)</f>
        <v/>
      </c>
      <c r="Q104" s="14">
        <f>IF(OR($O104="",$P104=""),"",IF($P104=0,"",$O104/$P104))</f>
        <v/>
      </c>
      <c r="R104" s="15">
        <f>IF(OR($B104="",$C104=""),"",ROUND(($C104-$B104)*1440,0))</f>
        <v/>
      </c>
      <c r="S104" s="16">
        <f>IF($O104="","",IF($O104&gt;0,"Win",IF($O104&lt;0,"Loss","Scratch")))</f>
        <v/>
      </c>
      <c r="T104" s="13">
        <f>IF($O104="","",SUM($O$2:$O104))</f>
        <v/>
      </c>
      <c r="U104" s="13">
        <f>IF($T104="","",$T104-MAX(0,MAX($T$2:$T104)))</f>
        <v/>
      </c>
    </row>
    <row r="105">
      <c r="A105" s="7" t="n"/>
      <c r="B105" s="8" t="n"/>
      <c r="C105" s="8" t="n"/>
      <c r="D105" s="9" t="n"/>
      <c r="E105" s="9" t="n"/>
      <c r="F105" s="10" t="n"/>
      <c r="G105" s="11" t="n"/>
      <c r="H105" s="11" t="n"/>
      <c r="I105" s="11" t="n"/>
      <c r="J105" s="12" t="n"/>
      <c r="K105" s="9" t="n"/>
      <c r="L105" s="9" t="n"/>
      <c r="M105" s="9" t="n"/>
      <c r="N105" s="13">
        <f>IF(OR($E105="",$F105="",$G105="",$H105=""),"",ROUND(($H105-$G105)*$F105*IF($E105="Short",-1,1),2))</f>
        <v/>
      </c>
      <c r="O105" s="13">
        <f>IF($N105="","",ROUND($N105-N($J105),2))</f>
        <v/>
      </c>
      <c r="P105" s="13">
        <f>IF(OR($F105="",$G105="",$I105=""),"",ABS($G105-$I105)*$F105)</f>
        <v/>
      </c>
      <c r="Q105" s="14">
        <f>IF(OR($O105="",$P105=""),"",IF($P105=0,"",$O105/$P105))</f>
        <v/>
      </c>
      <c r="R105" s="15">
        <f>IF(OR($B105="",$C105=""),"",ROUND(($C105-$B105)*1440,0))</f>
        <v/>
      </c>
      <c r="S105" s="16">
        <f>IF($O105="","",IF($O105&gt;0,"Win",IF($O105&lt;0,"Loss","Scratch")))</f>
        <v/>
      </c>
      <c r="T105" s="13">
        <f>IF($O105="","",SUM($O$2:$O105))</f>
        <v/>
      </c>
      <c r="U105" s="13">
        <f>IF($T105="","",$T105-MAX(0,MAX($T$2:$T105)))</f>
        <v/>
      </c>
    </row>
    <row r="106">
      <c r="A106" s="7" t="n"/>
      <c r="B106" s="8" t="n"/>
      <c r="C106" s="8" t="n"/>
      <c r="D106" s="9" t="n"/>
      <c r="E106" s="9" t="n"/>
      <c r="F106" s="10" t="n"/>
      <c r="G106" s="11" t="n"/>
      <c r="H106" s="11" t="n"/>
      <c r="I106" s="11" t="n"/>
      <c r="J106" s="12" t="n"/>
      <c r="K106" s="9" t="n"/>
      <c r="L106" s="9" t="n"/>
      <c r="M106" s="9" t="n"/>
      <c r="N106" s="13">
        <f>IF(OR($E106="",$F106="",$G106="",$H106=""),"",ROUND(($H106-$G106)*$F106*IF($E106="Short",-1,1),2))</f>
        <v/>
      </c>
      <c r="O106" s="13">
        <f>IF($N106="","",ROUND($N106-N($J106),2))</f>
        <v/>
      </c>
      <c r="P106" s="13">
        <f>IF(OR($F106="",$G106="",$I106=""),"",ABS($G106-$I106)*$F106)</f>
        <v/>
      </c>
      <c r="Q106" s="14">
        <f>IF(OR($O106="",$P106=""),"",IF($P106=0,"",$O106/$P106))</f>
        <v/>
      </c>
      <c r="R106" s="15">
        <f>IF(OR($B106="",$C106=""),"",ROUND(($C106-$B106)*1440,0))</f>
        <v/>
      </c>
      <c r="S106" s="16">
        <f>IF($O106="","",IF($O106&gt;0,"Win",IF($O106&lt;0,"Loss","Scratch")))</f>
        <v/>
      </c>
      <c r="T106" s="13">
        <f>IF($O106="","",SUM($O$2:$O106))</f>
        <v/>
      </c>
      <c r="U106" s="13">
        <f>IF($T106="","",$T106-MAX(0,MAX($T$2:$T106)))</f>
        <v/>
      </c>
    </row>
    <row r="107">
      <c r="A107" s="7" t="n"/>
      <c r="B107" s="8" t="n"/>
      <c r="C107" s="8" t="n"/>
      <c r="D107" s="9" t="n"/>
      <c r="E107" s="9" t="n"/>
      <c r="F107" s="10" t="n"/>
      <c r="G107" s="11" t="n"/>
      <c r="H107" s="11" t="n"/>
      <c r="I107" s="11" t="n"/>
      <c r="J107" s="12" t="n"/>
      <c r="K107" s="9" t="n"/>
      <c r="L107" s="9" t="n"/>
      <c r="M107" s="9" t="n"/>
      <c r="N107" s="13">
        <f>IF(OR($E107="",$F107="",$G107="",$H107=""),"",ROUND(($H107-$G107)*$F107*IF($E107="Short",-1,1),2))</f>
        <v/>
      </c>
      <c r="O107" s="13">
        <f>IF($N107="","",ROUND($N107-N($J107),2))</f>
        <v/>
      </c>
      <c r="P107" s="13">
        <f>IF(OR($F107="",$G107="",$I107=""),"",ABS($G107-$I107)*$F107)</f>
        <v/>
      </c>
      <c r="Q107" s="14">
        <f>IF(OR($O107="",$P107=""),"",IF($P107=0,"",$O107/$P107))</f>
        <v/>
      </c>
      <c r="R107" s="15">
        <f>IF(OR($B107="",$C107=""),"",ROUND(($C107-$B107)*1440,0))</f>
        <v/>
      </c>
      <c r="S107" s="16">
        <f>IF($O107="","",IF($O107&gt;0,"Win",IF($O107&lt;0,"Loss","Scratch")))</f>
        <v/>
      </c>
      <c r="T107" s="13">
        <f>IF($O107="","",SUM($O$2:$O107))</f>
        <v/>
      </c>
      <c r="U107" s="13">
        <f>IF($T107="","",$T107-MAX(0,MAX($T$2:$T107)))</f>
        <v/>
      </c>
    </row>
    <row r="108">
      <c r="A108" s="7" t="n"/>
      <c r="B108" s="8" t="n"/>
      <c r="C108" s="8" t="n"/>
      <c r="D108" s="9" t="n"/>
      <c r="E108" s="9" t="n"/>
      <c r="F108" s="10" t="n"/>
      <c r="G108" s="11" t="n"/>
      <c r="H108" s="11" t="n"/>
      <c r="I108" s="11" t="n"/>
      <c r="J108" s="12" t="n"/>
      <c r="K108" s="9" t="n"/>
      <c r="L108" s="9" t="n"/>
      <c r="M108" s="9" t="n"/>
      <c r="N108" s="13">
        <f>IF(OR($E108="",$F108="",$G108="",$H108=""),"",ROUND(($H108-$G108)*$F108*IF($E108="Short",-1,1),2))</f>
        <v/>
      </c>
      <c r="O108" s="13">
        <f>IF($N108="","",ROUND($N108-N($J108),2))</f>
        <v/>
      </c>
      <c r="P108" s="13">
        <f>IF(OR($F108="",$G108="",$I108=""),"",ABS($G108-$I108)*$F108)</f>
        <v/>
      </c>
      <c r="Q108" s="14">
        <f>IF(OR($O108="",$P108=""),"",IF($P108=0,"",$O108/$P108))</f>
        <v/>
      </c>
      <c r="R108" s="15">
        <f>IF(OR($B108="",$C108=""),"",ROUND(($C108-$B108)*1440,0))</f>
        <v/>
      </c>
      <c r="S108" s="16">
        <f>IF($O108="","",IF($O108&gt;0,"Win",IF($O108&lt;0,"Loss","Scratch")))</f>
        <v/>
      </c>
      <c r="T108" s="13">
        <f>IF($O108="","",SUM($O$2:$O108))</f>
        <v/>
      </c>
      <c r="U108" s="13">
        <f>IF($T108="","",$T108-MAX(0,MAX($T$2:$T108)))</f>
        <v/>
      </c>
    </row>
    <row r="109">
      <c r="A109" s="7" t="n"/>
      <c r="B109" s="8" t="n"/>
      <c r="C109" s="8" t="n"/>
      <c r="D109" s="9" t="n"/>
      <c r="E109" s="9" t="n"/>
      <c r="F109" s="10" t="n"/>
      <c r="G109" s="11" t="n"/>
      <c r="H109" s="11" t="n"/>
      <c r="I109" s="11" t="n"/>
      <c r="J109" s="12" t="n"/>
      <c r="K109" s="9" t="n"/>
      <c r="L109" s="9" t="n"/>
      <c r="M109" s="9" t="n"/>
      <c r="N109" s="13">
        <f>IF(OR($E109="",$F109="",$G109="",$H109=""),"",ROUND(($H109-$G109)*$F109*IF($E109="Short",-1,1),2))</f>
        <v/>
      </c>
      <c r="O109" s="13">
        <f>IF($N109="","",ROUND($N109-N($J109),2))</f>
        <v/>
      </c>
      <c r="P109" s="13">
        <f>IF(OR($F109="",$G109="",$I109=""),"",ABS($G109-$I109)*$F109)</f>
        <v/>
      </c>
      <c r="Q109" s="14">
        <f>IF(OR($O109="",$P109=""),"",IF($P109=0,"",$O109/$P109))</f>
        <v/>
      </c>
      <c r="R109" s="15">
        <f>IF(OR($B109="",$C109=""),"",ROUND(($C109-$B109)*1440,0))</f>
        <v/>
      </c>
      <c r="S109" s="16">
        <f>IF($O109="","",IF($O109&gt;0,"Win",IF($O109&lt;0,"Loss","Scratch")))</f>
        <v/>
      </c>
      <c r="T109" s="13">
        <f>IF($O109="","",SUM($O$2:$O109))</f>
        <v/>
      </c>
      <c r="U109" s="13">
        <f>IF($T109="","",$T109-MAX(0,MAX($T$2:$T109)))</f>
        <v/>
      </c>
    </row>
    <row r="110">
      <c r="A110" s="7" t="n"/>
      <c r="B110" s="8" t="n"/>
      <c r="C110" s="8" t="n"/>
      <c r="D110" s="9" t="n"/>
      <c r="E110" s="9" t="n"/>
      <c r="F110" s="10" t="n"/>
      <c r="G110" s="11" t="n"/>
      <c r="H110" s="11" t="n"/>
      <c r="I110" s="11" t="n"/>
      <c r="J110" s="12" t="n"/>
      <c r="K110" s="9" t="n"/>
      <c r="L110" s="9" t="n"/>
      <c r="M110" s="9" t="n"/>
      <c r="N110" s="13">
        <f>IF(OR($E110="",$F110="",$G110="",$H110=""),"",ROUND(($H110-$G110)*$F110*IF($E110="Short",-1,1),2))</f>
        <v/>
      </c>
      <c r="O110" s="13">
        <f>IF($N110="","",ROUND($N110-N($J110),2))</f>
        <v/>
      </c>
      <c r="P110" s="13">
        <f>IF(OR($F110="",$G110="",$I110=""),"",ABS($G110-$I110)*$F110)</f>
        <v/>
      </c>
      <c r="Q110" s="14">
        <f>IF(OR($O110="",$P110=""),"",IF($P110=0,"",$O110/$P110))</f>
        <v/>
      </c>
      <c r="R110" s="15">
        <f>IF(OR($B110="",$C110=""),"",ROUND(($C110-$B110)*1440,0))</f>
        <v/>
      </c>
      <c r="S110" s="16">
        <f>IF($O110="","",IF($O110&gt;0,"Win",IF($O110&lt;0,"Loss","Scratch")))</f>
        <v/>
      </c>
      <c r="T110" s="13">
        <f>IF($O110="","",SUM($O$2:$O110))</f>
        <v/>
      </c>
      <c r="U110" s="13">
        <f>IF($T110="","",$T110-MAX(0,MAX($T$2:$T110)))</f>
        <v/>
      </c>
    </row>
    <row r="111">
      <c r="A111" s="7" t="n"/>
      <c r="B111" s="8" t="n"/>
      <c r="C111" s="8" t="n"/>
      <c r="D111" s="9" t="n"/>
      <c r="E111" s="9" t="n"/>
      <c r="F111" s="10" t="n"/>
      <c r="G111" s="11" t="n"/>
      <c r="H111" s="11" t="n"/>
      <c r="I111" s="11" t="n"/>
      <c r="J111" s="12" t="n"/>
      <c r="K111" s="9" t="n"/>
      <c r="L111" s="9" t="n"/>
      <c r="M111" s="9" t="n"/>
      <c r="N111" s="13">
        <f>IF(OR($E111="",$F111="",$G111="",$H111=""),"",ROUND(($H111-$G111)*$F111*IF($E111="Short",-1,1),2))</f>
        <v/>
      </c>
      <c r="O111" s="13">
        <f>IF($N111="","",ROUND($N111-N($J111),2))</f>
        <v/>
      </c>
      <c r="P111" s="13">
        <f>IF(OR($F111="",$G111="",$I111=""),"",ABS($G111-$I111)*$F111)</f>
        <v/>
      </c>
      <c r="Q111" s="14">
        <f>IF(OR($O111="",$P111=""),"",IF($P111=0,"",$O111/$P111))</f>
        <v/>
      </c>
      <c r="R111" s="15">
        <f>IF(OR($B111="",$C111=""),"",ROUND(($C111-$B111)*1440,0))</f>
        <v/>
      </c>
      <c r="S111" s="16">
        <f>IF($O111="","",IF($O111&gt;0,"Win",IF($O111&lt;0,"Loss","Scratch")))</f>
        <v/>
      </c>
      <c r="T111" s="13">
        <f>IF($O111="","",SUM($O$2:$O111))</f>
        <v/>
      </c>
      <c r="U111" s="13">
        <f>IF($T111="","",$T111-MAX(0,MAX($T$2:$T111)))</f>
        <v/>
      </c>
    </row>
    <row r="112">
      <c r="A112" s="7" t="n"/>
      <c r="B112" s="8" t="n"/>
      <c r="C112" s="8" t="n"/>
      <c r="D112" s="9" t="n"/>
      <c r="E112" s="9" t="n"/>
      <c r="F112" s="10" t="n"/>
      <c r="G112" s="11" t="n"/>
      <c r="H112" s="11" t="n"/>
      <c r="I112" s="11" t="n"/>
      <c r="J112" s="12" t="n"/>
      <c r="K112" s="9" t="n"/>
      <c r="L112" s="9" t="n"/>
      <c r="M112" s="9" t="n"/>
      <c r="N112" s="13">
        <f>IF(OR($E112="",$F112="",$G112="",$H112=""),"",ROUND(($H112-$G112)*$F112*IF($E112="Short",-1,1),2))</f>
        <v/>
      </c>
      <c r="O112" s="13">
        <f>IF($N112="","",ROUND($N112-N($J112),2))</f>
        <v/>
      </c>
      <c r="P112" s="13">
        <f>IF(OR($F112="",$G112="",$I112=""),"",ABS($G112-$I112)*$F112)</f>
        <v/>
      </c>
      <c r="Q112" s="14">
        <f>IF(OR($O112="",$P112=""),"",IF($P112=0,"",$O112/$P112))</f>
        <v/>
      </c>
      <c r="R112" s="15">
        <f>IF(OR($B112="",$C112=""),"",ROUND(($C112-$B112)*1440,0))</f>
        <v/>
      </c>
      <c r="S112" s="16">
        <f>IF($O112="","",IF($O112&gt;0,"Win",IF($O112&lt;0,"Loss","Scratch")))</f>
        <v/>
      </c>
      <c r="T112" s="13">
        <f>IF($O112="","",SUM($O$2:$O112))</f>
        <v/>
      </c>
      <c r="U112" s="13">
        <f>IF($T112="","",$T112-MAX(0,MAX($T$2:$T112)))</f>
        <v/>
      </c>
    </row>
    <row r="113">
      <c r="A113" s="7" t="n"/>
      <c r="B113" s="8" t="n"/>
      <c r="C113" s="8" t="n"/>
      <c r="D113" s="9" t="n"/>
      <c r="E113" s="9" t="n"/>
      <c r="F113" s="10" t="n"/>
      <c r="G113" s="11" t="n"/>
      <c r="H113" s="11" t="n"/>
      <c r="I113" s="11" t="n"/>
      <c r="J113" s="12" t="n"/>
      <c r="K113" s="9" t="n"/>
      <c r="L113" s="9" t="n"/>
      <c r="M113" s="9" t="n"/>
      <c r="N113" s="13">
        <f>IF(OR($E113="",$F113="",$G113="",$H113=""),"",ROUND(($H113-$G113)*$F113*IF($E113="Short",-1,1),2))</f>
        <v/>
      </c>
      <c r="O113" s="13">
        <f>IF($N113="","",ROUND($N113-N($J113),2))</f>
        <v/>
      </c>
      <c r="P113" s="13">
        <f>IF(OR($F113="",$G113="",$I113=""),"",ABS($G113-$I113)*$F113)</f>
        <v/>
      </c>
      <c r="Q113" s="14">
        <f>IF(OR($O113="",$P113=""),"",IF($P113=0,"",$O113/$P113))</f>
        <v/>
      </c>
      <c r="R113" s="15">
        <f>IF(OR($B113="",$C113=""),"",ROUND(($C113-$B113)*1440,0))</f>
        <v/>
      </c>
      <c r="S113" s="16">
        <f>IF($O113="","",IF($O113&gt;0,"Win",IF($O113&lt;0,"Loss","Scratch")))</f>
        <v/>
      </c>
      <c r="T113" s="13">
        <f>IF($O113="","",SUM($O$2:$O113))</f>
        <v/>
      </c>
      <c r="U113" s="13">
        <f>IF($T113="","",$T113-MAX(0,MAX($T$2:$T113)))</f>
        <v/>
      </c>
    </row>
    <row r="114">
      <c r="A114" s="7" t="n"/>
      <c r="B114" s="8" t="n"/>
      <c r="C114" s="8" t="n"/>
      <c r="D114" s="9" t="n"/>
      <c r="E114" s="9" t="n"/>
      <c r="F114" s="10" t="n"/>
      <c r="G114" s="11" t="n"/>
      <c r="H114" s="11" t="n"/>
      <c r="I114" s="11" t="n"/>
      <c r="J114" s="12" t="n"/>
      <c r="K114" s="9" t="n"/>
      <c r="L114" s="9" t="n"/>
      <c r="M114" s="9" t="n"/>
      <c r="N114" s="13">
        <f>IF(OR($E114="",$F114="",$G114="",$H114=""),"",ROUND(($H114-$G114)*$F114*IF($E114="Short",-1,1),2))</f>
        <v/>
      </c>
      <c r="O114" s="13">
        <f>IF($N114="","",ROUND($N114-N($J114),2))</f>
        <v/>
      </c>
      <c r="P114" s="13">
        <f>IF(OR($F114="",$G114="",$I114=""),"",ABS($G114-$I114)*$F114)</f>
        <v/>
      </c>
      <c r="Q114" s="14">
        <f>IF(OR($O114="",$P114=""),"",IF($P114=0,"",$O114/$P114))</f>
        <v/>
      </c>
      <c r="R114" s="15">
        <f>IF(OR($B114="",$C114=""),"",ROUND(($C114-$B114)*1440,0))</f>
        <v/>
      </c>
      <c r="S114" s="16">
        <f>IF($O114="","",IF($O114&gt;0,"Win",IF($O114&lt;0,"Loss","Scratch")))</f>
        <v/>
      </c>
      <c r="T114" s="13">
        <f>IF($O114="","",SUM($O$2:$O114))</f>
        <v/>
      </c>
      <c r="U114" s="13">
        <f>IF($T114="","",$T114-MAX(0,MAX($T$2:$T114)))</f>
        <v/>
      </c>
    </row>
    <row r="115">
      <c r="A115" s="7" t="n"/>
      <c r="B115" s="8" t="n"/>
      <c r="C115" s="8" t="n"/>
      <c r="D115" s="9" t="n"/>
      <c r="E115" s="9" t="n"/>
      <c r="F115" s="10" t="n"/>
      <c r="G115" s="11" t="n"/>
      <c r="H115" s="11" t="n"/>
      <c r="I115" s="11" t="n"/>
      <c r="J115" s="12" t="n"/>
      <c r="K115" s="9" t="n"/>
      <c r="L115" s="9" t="n"/>
      <c r="M115" s="9" t="n"/>
      <c r="N115" s="13">
        <f>IF(OR($E115="",$F115="",$G115="",$H115=""),"",ROUND(($H115-$G115)*$F115*IF($E115="Short",-1,1),2))</f>
        <v/>
      </c>
      <c r="O115" s="13">
        <f>IF($N115="","",ROUND($N115-N($J115),2))</f>
        <v/>
      </c>
      <c r="P115" s="13">
        <f>IF(OR($F115="",$G115="",$I115=""),"",ABS($G115-$I115)*$F115)</f>
        <v/>
      </c>
      <c r="Q115" s="14">
        <f>IF(OR($O115="",$P115=""),"",IF($P115=0,"",$O115/$P115))</f>
        <v/>
      </c>
      <c r="R115" s="15">
        <f>IF(OR($B115="",$C115=""),"",ROUND(($C115-$B115)*1440,0))</f>
        <v/>
      </c>
      <c r="S115" s="16">
        <f>IF($O115="","",IF($O115&gt;0,"Win",IF($O115&lt;0,"Loss","Scratch")))</f>
        <v/>
      </c>
      <c r="T115" s="13">
        <f>IF($O115="","",SUM($O$2:$O115))</f>
        <v/>
      </c>
      <c r="U115" s="13">
        <f>IF($T115="","",$T115-MAX(0,MAX($T$2:$T115)))</f>
        <v/>
      </c>
    </row>
    <row r="116">
      <c r="A116" s="7" t="n"/>
      <c r="B116" s="8" t="n"/>
      <c r="C116" s="8" t="n"/>
      <c r="D116" s="9" t="n"/>
      <c r="E116" s="9" t="n"/>
      <c r="F116" s="10" t="n"/>
      <c r="G116" s="11" t="n"/>
      <c r="H116" s="11" t="n"/>
      <c r="I116" s="11" t="n"/>
      <c r="J116" s="12" t="n"/>
      <c r="K116" s="9" t="n"/>
      <c r="L116" s="9" t="n"/>
      <c r="M116" s="9" t="n"/>
      <c r="N116" s="13">
        <f>IF(OR($E116="",$F116="",$G116="",$H116=""),"",ROUND(($H116-$G116)*$F116*IF($E116="Short",-1,1),2))</f>
        <v/>
      </c>
      <c r="O116" s="13">
        <f>IF($N116="","",ROUND($N116-N($J116),2))</f>
        <v/>
      </c>
      <c r="P116" s="13">
        <f>IF(OR($F116="",$G116="",$I116=""),"",ABS($G116-$I116)*$F116)</f>
        <v/>
      </c>
      <c r="Q116" s="14">
        <f>IF(OR($O116="",$P116=""),"",IF($P116=0,"",$O116/$P116))</f>
        <v/>
      </c>
      <c r="R116" s="15">
        <f>IF(OR($B116="",$C116=""),"",ROUND(($C116-$B116)*1440,0))</f>
        <v/>
      </c>
      <c r="S116" s="16">
        <f>IF($O116="","",IF($O116&gt;0,"Win",IF($O116&lt;0,"Loss","Scratch")))</f>
        <v/>
      </c>
      <c r="T116" s="13">
        <f>IF($O116="","",SUM($O$2:$O116))</f>
        <v/>
      </c>
      <c r="U116" s="13">
        <f>IF($T116="","",$T116-MAX(0,MAX($T$2:$T116)))</f>
        <v/>
      </c>
    </row>
    <row r="117">
      <c r="A117" s="7" t="n"/>
      <c r="B117" s="8" t="n"/>
      <c r="C117" s="8" t="n"/>
      <c r="D117" s="9" t="n"/>
      <c r="E117" s="9" t="n"/>
      <c r="F117" s="10" t="n"/>
      <c r="G117" s="11" t="n"/>
      <c r="H117" s="11" t="n"/>
      <c r="I117" s="11" t="n"/>
      <c r="J117" s="12" t="n"/>
      <c r="K117" s="9" t="n"/>
      <c r="L117" s="9" t="n"/>
      <c r="M117" s="9" t="n"/>
      <c r="N117" s="13">
        <f>IF(OR($E117="",$F117="",$G117="",$H117=""),"",ROUND(($H117-$G117)*$F117*IF($E117="Short",-1,1),2))</f>
        <v/>
      </c>
      <c r="O117" s="13">
        <f>IF($N117="","",ROUND($N117-N($J117),2))</f>
        <v/>
      </c>
      <c r="P117" s="13">
        <f>IF(OR($F117="",$G117="",$I117=""),"",ABS($G117-$I117)*$F117)</f>
        <v/>
      </c>
      <c r="Q117" s="14">
        <f>IF(OR($O117="",$P117=""),"",IF($P117=0,"",$O117/$P117))</f>
        <v/>
      </c>
      <c r="R117" s="15">
        <f>IF(OR($B117="",$C117=""),"",ROUND(($C117-$B117)*1440,0))</f>
        <v/>
      </c>
      <c r="S117" s="16">
        <f>IF($O117="","",IF($O117&gt;0,"Win",IF($O117&lt;0,"Loss","Scratch")))</f>
        <v/>
      </c>
      <c r="T117" s="13">
        <f>IF($O117="","",SUM($O$2:$O117))</f>
        <v/>
      </c>
      <c r="U117" s="13">
        <f>IF($T117="","",$T117-MAX(0,MAX($T$2:$T117)))</f>
        <v/>
      </c>
    </row>
    <row r="118">
      <c r="A118" s="7" t="n"/>
      <c r="B118" s="8" t="n"/>
      <c r="C118" s="8" t="n"/>
      <c r="D118" s="9" t="n"/>
      <c r="E118" s="9" t="n"/>
      <c r="F118" s="10" t="n"/>
      <c r="G118" s="11" t="n"/>
      <c r="H118" s="11" t="n"/>
      <c r="I118" s="11" t="n"/>
      <c r="J118" s="12" t="n"/>
      <c r="K118" s="9" t="n"/>
      <c r="L118" s="9" t="n"/>
      <c r="M118" s="9" t="n"/>
      <c r="N118" s="13">
        <f>IF(OR($E118="",$F118="",$G118="",$H118=""),"",ROUND(($H118-$G118)*$F118*IF($E118="Short",-1,1),2))</f>
        <v/>
      </c>
      <c r="O118" s="13">
        <f>IF($N118="","",ROUND($N118-N($J118),2))</f>
        <v/>
      </c>
      <c r="P118" s="13">
        <f>IF(OR($F118="",$G118="",$I118=""),"",ABS($G118-$I118)*$F118)</f>
        <v/>
      </c>
      <c r="Q118" s="14">
        <f>IF(OR($O118="",$P118=""),"",IF($P118=0,"",$O118/$P118))</f>
        <v/>
      </c>
      <c r="R118" s="15">
        <f>IF(OR($B118="",$C118=""),"",ROUND(($C118-$B118)*1440,0))</f>
        <v/>
      </c>
      <c r="S118" s="16">
        <f>IF($O118="","",IF($O118&gt;0,"Win",IF($O118&lt;0,"Loss","Scratch")))</f>
        <v/>
      </c>
      <c r="T118" s="13">
        <f>IF($O118="","",SUM($O$2:$O118))</f>
        <v/>
      </c>
      <c r="U118" s="13">
        <f>IF($T118="","",$T118-MAX(0,MAX($T$2:$T118)))</f>
        <v/>
      </c>
    </row>
    <row r="119">
      <c r="A119" s="7" t="n"/>
      <c r="B119" s="8" t="n"/>
      <c r="C119" s="8" t="n"/>
      <c r="D119" s="9" t="n"/>
      <c r="E119" s="9" t="n"/>
      <c r="F119" s="10" t="n"/>
      <c r="G119" s="11" t="n"/>
      <c r="H119" s="11" t="n"/>
      <c r="I119" s="11" t="n"/>
      <c r="J119" s="12" t="n"/>
      <c r="K119" s="9" t="n"/>
      <c r="L119" s="9" t="n"/>
      <c r="M119" s="9" t="n"/>
      <c r="N119" s="13">
        <f>IF(OR($E119="",$F119="",$G119="",$H119=""),"",ROUND(($H119-$G119)*$F119*IF($E119="Short",-1,1),2))</f>
        <v/>
      </c>
      <c r="O119" s="13">
        <f>IF($N119="","",ROUND($N119-N($J119),2))</f>
        <v/>
      </c>
      <c r="P119" s="13">
        <f>IF(OR($F119="",$G119="",$I119=""),"",ABS($G119-$I119)*$F119)</f>
        <v/>
      </c>
      <c r="Q119" s="14">
        <f>IF(OR($O119="",$P119=""),"",IF($P119=0,"",$O119/$P119))</f>
        <v/>
      </c>
      <c r="R119" s="15">
        <f>IF(OR($B119="",$C119=""),"",ROUND(($C119-$B119)*1440,0))</f>
        <v/>
      </c>
      <c r="S119" s="16">
        <f>IF($O119="","",IF($O119&gt;0,"Win",IF($O119&lt;0,"Loss","Scratch")))</f>
        <v/>
      </c>
      <c r="T119" s="13">
        <f>IF($O119="","",SUM($O$2:$O119))</f>
        <v/>
      </c>
      <c r="U119" s="13">
        <f>IF($T119="","",$T119-MAX(0,MAX($T$2:$T119)))</f>
        <v/>
      </c>
    </row>
    <row r="120">
      <c r="A120" s="7" t="n"/>
      <c r="B120" s="8" t="n"/>
      <c r="C120" s="8" t="n"/>
      <c r="D120" s="9" t="n"/>
      <c r="E120" s="9" t="n"/>
      <c r="F120" s="10" t="n"/>
      <c r="G120" s="11" t="n"/>
      <c r="H120" s="11" t="n"/>
      <c r="I120" s="11" t="n"/>
      <c r="J120" s="12" t="n"/>
      <c r="K120" s="9" t="n"/>
      <c r="L120" s="9" t="n"/>
      <c r="M120" s="9" t="n"/>
      <c r="N120" s="13">
        <f>IF(OR($E120="",$F120="",$G120="",$H120=""),"",ROUND(($H120-$G120)*$F120*IF($E120="Short",-1,1),2))</f>
        <v/>
      </c>
      <c r="O120" s="13">
        <f>IF($N120="","",ROUND($N120-N($J120),2))</f>
        <v/>
      </c>
      <c r="P120" s="13">
        <f>IF(OR($F120="",$G120="",$I120=""),"",ABS($G120-$I120)*$F120)</f>
        <v/>
      </c>
      <c r="Q120" s="14">
        <f>IF(OR($O120="",$P120=""),"",IF($P120=0,"",$O120/$P120))</f>
        <v/>
      </c>
      <c r="R120" s="15">
        <f>IF(OR($B120="",$C120=""),"",ROUND(($C120-$B120)*1440,0))</f>
        <v/>
      </c>
      <c r="S120" s="16">
        <f>IF($O120="","",IF($O120&gt;0,"Win",IF($O120&lt;0,"Loss","Scratch")))</f>
        <v/>
      </c>
      <c r="T120" s="13">
        <f>IF($O120="","",SUM($O$2:$O120))</f>
        <v/>
      </c>
      <c r="U120" s="13">
        <f>IF($T120="","",$T120-MAX(0,MAX($T$2:$T120)))</f>
        <v/>
      </c>
    </row>
    <row r="121">
      <c r="A121" s="7" t="n"/>
      <c r="B121" s="8" t="n"/>
      <c r="C121" s="8" t="n"/>
      <c r="D121" s="9" t="n"/>
      <c r="E121" s="9" t="n"/>
      <c r="F121" s="10" t="n"/>
      <c r="G121" s="11" t="n"/>
      <c r="H121" s="11" t="n"/>
      <c r="I121" s="11" t="n"/>
      <c r="J121" s="12" t="n"/>
      <c r="K121" s="9" t="n"/>
      <c r="L121" s="9" t="n"/>
      <c r="M121" s="9" t="n"/>
      <c r="N121" s="13">
        <f>IF(OR($E121="",$F121="",$G121="",$H121=""),"",ROUND(($H121-$G121)*$F121*IF($E121="Short",-1,1),2))</f>
        <v/>
      </c>
      <c r="O121" s="13">
        <f>IF($N121="","",ROUND($N121-N($J121),2))</f>
        <v/>
      </c>
      <c r="P121" s="13">
        <f>IF(OR($F121="",$G121="",$I121=""),"",ABS($G121-$I121)*$F121)</f>
        <v/>
      </c>
      <c r="Q121" s="14">
        <f>IF(OR($O121="",$P121=""),"",IF($P121=0,"",$O121/$P121))</f>
        <v/>
      </c>
      <c r="R121" s="15">
        <f>IF(OR($B121="",$C121=""),"",ROUND(($C121-$B121)*1440,0))</f>
        <v/>
      </c>
      <c r="S121" s="16">
        <f>IF($O121="","",IF($O121&gt;0,"Win",IF($O121&lt;0,"Loss","Scratch")))</f>
        <v/>
      </c>
      <c r="T121" s="13">
        <f>IF($O121="","",SUM($O$2:$O121))</f>
        <v/>
      </c>
      <c r="U121" s="13">
        <f>IF($T121="","",$T121-MAX(0,MAX($T$2:$T121)))</f>
        <v/>
      </c>
    </row>
    <row r="122">
      <c r="A122" s="7" t="n"/>
      <c r="B122" s="8" t="n"/>
      <c r="C122" s="8" t="n"/>
      <c r="D122" s="9" t="n"/>
      <c r="E122" s="9" t="n"/>
      <c r="F122" s="10" t="n"/>
      <c r="G122" s="11" t="n"/>
      <c r="H122" s="11" t="n"/>
      <c r="I122" s="11" t="n"/>
      <c r="J122" s="12" t="n"/>
      <c r="K122" s="9" t="n"/>
      <c r="L122" s="9" t="n"/>
      <c r="M122" s="9" t="n"/>
      <c r="N122" s="13">
        <f>IF(OR($E122="",$F122="",$G122="",$H122=""),"",ROUND(($H122-$G122)*$F122*IF($E122="Short",-1,1),2))</f>
        <v/>
      </c>
      <c r="O122" s="13">
        <f>IF($N122="","",ROUND($N122-N($J122),2))</f>
        <v/>
      </c>
      <c r="P122" s="13">
        <f>IF(OR($F122="",$G122="",$I122=""),"",ABS($G122-$I122)*$F122)</f>
        <v/>
      </c>
      <c r="Q122" s="14">
        <f>IF(OR($O122="",$P122=""),"",IF($P122=0,"",$O122/$P122))</f>
        <v/>
      </c>
      <c r="R122" s="15">
        <f>IF(OR($B122="",$C122=""),"",ROUND(($C122-$B122)*1440,0))</f>
        <v/>
      </c>
      <c r="S122" s="16">
        <f>IF($O122="","",IF($O122&gt;0,"Win",IF($O122&lt;0,"Loss","Scratch")))</f>
        <v/>
      </c>
      <c r="T122" s="13">
        <f>IF($O122="","",SUM($O$2:$O122))</f>
        <v/>
      </c>
      <c r="U122" s="13">
        <f>IF($T122="","",$T122-MAX(0,MAX($T$2:$T122)))</f>
        <v/>
      </c>
    </row>
    <row r="123">
      <c r="A123" s="7" t="n"/>
      <c r="B123" s="8" t="n"/>
      <c r="C123" s="8" t="n"/>
      <c r="D123" s="9" t="n"/>
      <c r="E123" s="9" t="n"/>
      <c r="F123" s="10" t="n"/>
      <c r="G123" s="11" t="n"/>
      <c r="H123" s="11" t="n"/>
      <c r="I123" s="11" t="n"/>
      <c r="J123" s="12" t="n"/>
      <c r="K123" s="9" t="n"/>
      <c r="L123" s="9" t="n"/>
      <c r="M123" s="9" t="n"/>
      <c r="N123" s="13">
        <f>IF(OR($E123="",$F123="",$G123="",$H123=""),"",ROUND(($H123-$G123)*$F123*IF($E123="Short",-1,1),2))</f>
        <v/>
      </c>
      <c r="O123" s="13">
        <f>IF($N123="","",ROUND($N123-N($J123),2))</f>
        <v/>
      </c>
      <c r="P123" s="13">
        <f>IF(OR($F123="",$G123="",$I123=""),"",ABS($G123-$I123)*$F123)</f>
        <v/>
      </c>
      <c r="Q123" s="14">
        <f>IF(OR($O123="",$P123=""),"",IF($P123=0,"",$O123/$P123))</f>
        <v/>
      </c>
      <c r="R123" s="15">
        <f>IF(OR($B123="",$C123=""),"",ROUND(($C123-$B123)*1440,0))</f>
        <v/>
      </c>
      <c r="S123" s="16">
        <f>IF($O123="","",IF($O123&gt;0,"Win",IF($O123&lt;0,"Loss","Scratch")))</f>
        <v/>
      </c>
      <c r="T123" s="13">
        <f>IF($O123="","",SUM($O$2:$O123))</f>
        <v/>
      </c>
      <c r="U123" s="13">
        <f>IF($T123="","",$T123-MAX(0,MAX($T$2:$T123)))</f>
        <v/>
      </c>
    </row>
    <row r="124">
      <c r="A124" s="7" t="n"/>
      <c r="B124" s="8" t="n"/>
      <c r="C124" s="8" t="n"/>
      <c r="D124" s="9" t="n"/>
      <c r="E124" s="9" t="n"/>
      <c r="F124" s="10" t="n"/>
      <c r="G124" s="11" t="n"/>
      <c r="H124" s="11" t="n"/>
      <c r="I124" s="11" t="n"/>
      <c r="J124" s="12" t="n"/>
      <c r="K124" s="9" t="n"/>
      <c r="L124" s="9" t="n"/>
      <c r="M124" s="9" t="n"/>
      <c r="N124" s="13">
        <f>IF(OR($E124="",$F124="",$G124="",$H124=""),"",ROUND(($H124-$G124)*$F124*IF($E124="Short",-1,1),2))</f>
        <v/>
      </c>
      <c r="O124" s="13">
        <f>IF($N124="","",ROUND($N124-N($J124),2))</f>
        <v/>
      </c>
      <c r="P124" s="13">
        <f>IF(OR($F124="",$G124="",$I124=""),"",ABS($G124-$I124)*$F124)</f>
        <v/>
      </c>
      <c r="Q124" s="14">
        <f>IF(OR($O124="",$P124=""),"",IF($P124=0,"",$O124/$P124))</f>
        <v/>
      </c>
      <c r="R124" s="15">
        <f>IF(OR($B124="",$C124=""),"",ROUND(($C124-$B124)*1440,0))</f>
        <v/>
      </c>
      <c r="S124" s="16">
        <f>IF($O124="","",IF($O124&gt;0,"Win",IF($O124&lt;0,"Loss","Scratch")))</f>
        <v/>
      </c>
      <c r="T124" s="13">
        <f>IF($O124="","",SUM($O$2:$O124))</f>
        <v/>
      </c>
      <c r="U124" s="13">
        <f>IF($T124="","",$T124-MAX(0,MAX($T$2:$T124)))</f>
        <v/>
      </c>
    </row>
    <row r="125">
      <c r="A125" s="7" t="n"/>
      <c r="B125" s="8" t="n"/>
      <c r="C125" s="8" t="n"/>
      <c r="D125" s="9" t="n"/>
      <c r="E125" s="9" t="n"/>
      <c r="F125" s="10" t="n"/>
      <c r="G125" s="11" t="n"/>
      <c r="H125" s="11" t="n"/>
      <c r="I125" s="11" t="n"/>
      <c r="J125" s="12" t="n"/>
      <c r="K125" s="9" t="n"/>
      <c r="L125" s="9" t="n"/>
      <c r="M125" s="9" t="n"/>
      <c r="N125" s="13">
        <f>IF(OR($E125="",$F125="",$G125="",$H125=""),"",ROUND(($H125-$G125)*$F125*IF($E125="Short",-1,1),2))</f>
        <v/>
      </c>
      <c r="O125" s="13">
        <f>IF($N125="","",ROUND($N125-N($J125),2))</f>
        <v/>
      </c>
      <c r="P125" s="13">
        <f>IF(OR($F125="",$G125="",$I125=""),"",ABS($G125-$I125)*$F125)</f>
        <v/>
      </c>
      <c r="Q125" s="14">
        <f>IF(OR($O125="",$P125=""),"",IF($P125=0,"",$O125/$P125))</f>
        <v/>
      </c>
      <c r="R125" s="15">
        <f>IF(OR($B125="",$C125=""),"",ROUND(($C125-$B125)*1440,0))</f>
        <v/>
      </c>
      <c r="S125" s="16">
        <f>IF($O125="","",IF($O125&gt;0,"Win",IF($O125&lt;0,"Loss","Scratch")))</f>
        <v/>
      </c>
      <c r="T125" s="13">
        <f>IF($O125="","",SUM($O$2:$O125))</f>
        <v/>
      </c>
      <c r="U125" s="13">
        <f>IF($T125="","",$T125-MAX(0,MAX($T$2:$T125)))</f>
        <v/>
      </c>
    </row>
    <row r="126">
      <c r="A126" s="7" t="n"/>
      <c r="B126" s="8" t="n"/>
      <c r="C126" s="8" t="n"/>
      <c r="D126" s="9" t="n"/>
      <c r="E126" s="9" t="n"/>
      <c r="F126" s="10" t="n"/>
      <c r="G126" s="11" t="n"/>
      <c r="H126" s="11" t="n"/>
      <c r="I126" s="11" t="n"/>
      <c r="J126" s="12" t="n"/>
      <c r="K126" s="9" t="n"/>
      <c r="L126" s="9" t="n"/>
      <c r="M126" s="9" t="n"/>
      <c r="N126" s="13">
        <f>IF(OR($E126="",$F126="",$G126="",$H126=""),"",ROUND(($H126-$G126)*$F126*IF($E126="Short",-1,1),2))</f>
        <v/>
      </c>
      <c r="O126" s="13">
        <f>IF($N126="","",ROUND($N126-N($J126),2))</f>
        <v/>
      </c>
      <c r="P126" s="13">
        <f>IF(OR($F126="",$G126="",$I126=""),"",ABS($G126-$I126)*$F126)</f>
        <v/>
      </c>
      <c r="Q126" s="14">
        <f>IF(OR($O126="",$P126=""),"",IF($P126=0,"",$O126/$P126))</f>
        <v/>
      </c>
      <c r="R126" s="15">
        <f>IF(OR($B126="",$C126=""),"",ROUND(($C126-$B126)*1440,0))</f>
        <v/>
      </c>
      <c r="S126" s="16">
        <f>IF($O126="","",IF($O126&gt;0,"Win",IF($O126&lt;0,"Loss","Scratch")))</f>
        <v/>
      </c>
      <c r="T126" s="13">
        <f>IF($O126="","",SUM($O$2:$O126))</f>
        <v/>
      </c>
      <c r="U126" s="13">
        <f>IF($T126="","",$T126-MAX(0,MAX($T$2:$T126)))</f>
        <v/>
      </c>
    </row>
    <row r="127">
      <c r="A127" s="7" t="n"/>
      <c r="B127" s="8" t="n"/>
      <c r="C127" s="8" t="n"/>
      <c r="D127" s="9" t="n"/>
      <c r="E127" s="9" t="n"/>
      <c r="F127" s="10" t="n"/>
      <c r="G127" s="11" t="n"/>
      <c r="H127" s="11" t="n"/>
      <c r="I127" s="11" t="n"/>
      <c r="J127" s="12" t="n"/>
      <c r="K127" s="9" t="n"/>
      <c r="L127" s="9" t="n"/>
      <c r="M127" s="9" t="n"/>
      <c r="N127" s="13">
        <f>IF(OR($E127="",$F127="",$G127="",$H127=""),"",ROUND(($H127-$G127)*$F127*IF($E127="Short",-1,1),2))</f>
        <v/>
      </c>
      <c r="O127" s="13">
        <f>IF($N127="","",ROUND($N127-N($J127),2))</f>
        <v/>
      </c>
      <c r="P127" s="13">
        <f>IF(OR($F127="",$G127="",$I127=""),"",ABS($G127-$I127)*$F127)</f>
        <v/>
      </c>
      <c r="Q127" s="14">
        <f>IF(OR($O127="",$P127=""),"",IF($P127=0,"",$O127/$P127))</f>
        <v/>
      </c>
      <c r="R127" s="15">
        <f>IF(OR($B127="",$C127=""),"",ROUND(($C127-$B127)*1440,0))</f>
        <v/>
      </c>
      <c r="S127" s="16">
        <f>IF($O127="","",IF($O127&gt;0,"Win",IF($O127&lt;0,"Loss","Scratch")))</f>
        <v/>
      </c>
      <c r="T127" s="13">
        <f>IF($O127="","",SUM($O$2:$O127))</f>
        <v/>
      </c>
      <c r="U127" s="13">
        <f>IF($T127="","",$T127-MAX(0,MAX($T$2:$T127)))</f>
        <v/>
      </c>
    </row>
    <row r="128">
      <c r="A128" s="7" t="n"/>
      <c r="B128" s="8" t="n"/>
      <c r="C128" s="8" t="n"/>
      <c r="D128" s="9" t="n"/>
      <c r="E128" s="9" t="n"/>
      <c r="F128" s="10" t="n"/>
      <c r="G128" s="11" t="n"/>
      <c r="H128" s="11" t="n"/>
      <c r="I128" s="11" t="n"/>
      <c r="J128" s="12" t="n"/>
      <c r="K128" s="9" t="n"/>
      <c r="L128" s="9" t="n"/>
      <c r="M128" s="9" t="n"/>
      <c r="N128" s="13">
        <f>IF(OR($E128="",$F128="",$G128="",$H128=""),"",ROUND(($H128-$G128)*$F128*IF($E128="Short",-1,1),2))</f>
        <v/>
      </c>
      <c r="O128" s="13">
        <f>IF($N128="","",ROUND($N128-N($J128),2))</f>
        <v/>
      </c>
      <c r="P128" s="13">
        <f>IF(OR($F128="",$G128="",$I128=""),"",ABS($G128-$I128)*$F128)</f>
        <v/>
      </c>
      <c r="Q128" s="14">
        <f>IF(OR($O128="",$P128=""),"",IF($P128=0,"",$O128/$P128))</f>
        <v/>
      </c>
      <c r="R128" s="15">
        <f>IF(OR($B128="",$C128=""),"",ROUND(($C128-$B128)*1440,0))</f>
        <v/>
      </c>
      <c r="S128" s="16">
        <f>IF($O128="","",IF($O128&gt;0,"Win",IF($O128&lt;0,"Loss","Scratch")))</f>
        <v/>
      </c>
      <c r="T128" s="13">
        <f>IF($O128="","",SUM($O$2:$O128))</f>
        <v/>
      </c>
      <c r="U128" s="13">
        <f>IF($T128="","",$T128-MAX(0,MAX($T$2:$T128)))</f>
        <v/>
      </c>
    </row>
    <row r="129">
      <c r="A129" s="7" t="n"/>
      <c r="B129" s="8" t="n"/>
      <c r="C129" s="8" t="n"/>
      <c r="D129" s="9" t="n"/>
      <c r="E129" s="9" t="n"/>
      <c r="F129" s="10" t="n"/>
      <c r="G129" s="11" t="n"/>
      <c r="H129" s="11" t="n"/>
      <c r="I129" s="11" t="n"/>
      <c r="J129" s="12" t="n"/>
      <c r="K129" s="9" t="n"/>
      <c r="L129" s="9" t="n"/>
      <c r="M129" s="9" t="n"/>
      <c r="N129" s="13">
        <f>IF(OR($E129="",$F129="",$G129="",$H129=""),"",ROUND(($H129-$G129)*$F129*IF($E129="Short",-1,1),2))</f>
        <v/>
      </c>
      <c r="O129" s="13">
        <f>IF($N129="","",ROUND($N129-N($J129),2))</f>
        <v/>
      </c>
      <c r="P129" s="13">
        <f>IF(OR($F129="",$G129="",$I129=""),"",ABS($G129-$I129)*$F129)</f>
        <v/>
      </c>
      <c r="Q129" s="14">
        <f>IF(OR($O129="",$P129=""),"",IF($P129=0,"",$O129/$P129))</f>
        <v/>
      </c>
      <c r="R129" s="15">
        <f>IF(OR($B129="",$C129=""),"",ROUND(($C129-$B129)*1440,0))</f>
        <v/>
      </c>
      <c r="S129" s="16">
        <f>IF($O129="","",IF($O129&gt;0,"Win",IF($O129&lt;0,"Loss","Scratch")))</f>
        <v/>
      </c>
      <c r="T129" s="13">
        <f>IF($O129="","",SUM($O$2:$O129))</f>
        <v/>
      </c>
      <c r="U129" s="13">
        <f>IF($T129="","",$T129-MAX(0,MAX($T$2:$T129)))</f>
        <v/>
      </c>
    </row>
    <row r="130">
      <c r="A130" s="7" t="n"/>
      <c r="B130" s="8" t="n"/>
      <c r="C130" s="8" t="n"/>
      <c r="D130" s="9" t="n"/>
      <c r="E130" s="9" t="n"/>
      <c r="F130" s="10" t="n"/>
      <c r="G130" s="11" t="n"/>
      <c r="H130" s="11" t="n"/>
      <c r="I130" s="11" t="n"/>
      <c r="J130" s="12" t="n"/>
      <c r="K130" s="9" t="n"/>
      <c r="L130" s="9" t="n"/>
      <c r="M130" s="9" t="n"/>
      <c r="N130" s="13">
        <f>IF(OR($E130="",$F130="",$G130="",$H130=""),"",ROUND(($H130-$G130)*$F130*IF($E130="Short",-1,1),2))</f>
        <v/>
      </c>
      <c r="O130" s="13">
        <f>IF($N130="","",ROUND($N130-N($J130),2))</f>
        <v/>
      </c>
      <c r="P130" s="13">
        <f>IF(OR($F130="",$G130="",$I130=""),"",ABS($G130-$I130)*$F130)</f>
        <v/>
      </c>
      <c r="Q130" s="14">
        <f>IF(OR($O130="",$P130=""),"",IF($P130=0,"",$O130/$P130))</f>
        <v/>
      </c>
      <c r="R130" s="15">
        <f>IF(OR($B130="",$C130=""),"",ROUND(($C130-$B130)*1440,0))</f>
        <v/>
      </c>
      <c r="S130" s="16">
        <f>IF($O130="","",IF($O130&gt;0,"Win",IF($O130&lt;0,"Loss","Scratch")))</f>
        <v/>
      </c>
      <c r="T130" s="13">
        <f>IF($O130="","",SUM($O$2:$O130))</f>
        <v/>
      </c>
      <c r="U130" s="13">
        <f>IF($T130="","",$T130-MAX(0,MAX($T$2:$T130)))</f>
        <v/>
      </c>
    </row>
    <row r="131">
      <c r="A131" s="7" t="n"/>
      <c r="B131" s="8" t="n"/>
      <c r="C131" s="8" t="n"/>
      <c r="D131" s="9" t="n"/>
      <c r="E131" s="9" t="n"/>
      <c r="F131" s="10" t="n"/>
      <c r="G131" s="11" t="n"/>
      <c r="H131" s="11" t="n"/>
      <c r="I131" s="11" t="n"/>
      <c r="J131" s="12" t="n"/>
      <c r="K131" s="9" t="n"/>
      <c r="L131" s="9" t="n"/>
      <c r="M131" s="9" t="n"/>
      <c r="N131" s="13">
        <f>IF(OR($E131="",$F131="",$G131="",$H131=""),"",ROUND(($H131-$G131)*$F131*IF($E131="Short",-1,1),2))</f>
        <v/>
      </c>
      <c r="O131" s="13">
        <f>IF($N131="","",ROUND($N131-N($J131),2))</f>
        <v/>
      </c>
      <c r="P131" s="13">
        <f>IF(OR($F131="",$G131="",$I131=""),"",ABS($G131-$I131)*$F131)</f>
        <v/>
      </c>
      <c r="Q131" s="14">
        <f>IF(OR($O131="",$P131=""),"",IF($P131=0,"",$O131/$P131))</f>
        <v/>
      </c>
      <c r="R131" s="15">
        <f>IF(OR($B131="",$C131=""),"",ROUND(($C131-$B131)*1440,0))</f>
        <v/>
      </c>
      <c r="S131" s="16">
        <f>IF($O131="","",IF($O131&gt;0,"Win",IF($O131&lt;0,"Loss","Scratch")))</f>
        <v/>
      </c>
      <c r="T131" s="13">
        <f>IF($O131="","",SUM($O$2:$O131))</f>
        <v/>
      </c>
      <c r="U131" s="13">
        <f>IF($T131="","",$T131-MAX(0,MAX($T$2:$T131)))</f>
        <v/>
      </c>
    </row>
    <row r="132">
      <c r="A132" s="7" t="n"/>
      <c r="B132" s="8" t="n"/>
      <c r="C132" s="8" t="n"/>
      <c r="D132" s="9" t="n"/>
      <c r="E132" s="9" t="n"/>
      <c r="F132" s="10" t="n"/>
      <c r="G132" s="11" t="n"/>
      <c r="H132" s="11" t="n"/>
      <c r="I132" s="11" t="n"/>
      <c r="J132" s="12" t="n"/>
      <c r="K132" s="9" t="n"/>
      <c r="L132" s="9" t="n"/>
      <c r="M132" s="9" t="n"/>
      <c r="N132" s="13">
        <f>IF(OR($E132="",$F132="",$G132="",$H132=""),"",ROUND(($H132-$G132)*$F132*IF($E132="Short",-1,1),2))</f>
        <v/>
      </c>
      <c r="O132" s="13">
        <f>IF($N132="","",ROUND($N132-N($J132),2))</f>
        <v/>
      </c>
      <c r="P132" s="13">
        <f>IF(OR($F132="",$G132="",$I132=""),"",ABS($G132-$I132)*$F132)</f>
        <v/>
      </c>
      <c r="Q132" s="14">
        <f>IF(OR($O132="",$P132=""),"",IF($P132=0,"",$O132/$P132))</f>
        <v/>
      </c>
      <c r="R132" s="15">
        <f>IF(OR($B132="",$C132=""),"",ROUND(($C132-$B132)*1440,0))</f>
        <v/>
      </c>
      <c r="S132" s="16">
        <f>IF($O132="","",IF($O132&gt;0,"Win",IF($O132&lt;0,"Loss","Scratch")))</f>
        <v/>
      </c>
      <c r="T132" s="13">
        <f>IF($O132="","",SUM($O$2:$O132))</f>
        <v/>
      </c>
      <c r="U132" s="13">
        <f>IF($T132="","",$T132-MAX(0,MAX($T$2:$T132)))</f>
        <v/>
      </c>
    </row>
    <row r="133">
      <c r="A133" s="7" t="n"/>
      <c r="B133" s="8" t="n"/>
      <c r="C133" s="8" t="n"/>
      <c r="D133" s="9" t="n"/>
      <c r="E133" s="9" t="n"/>
      <c r="F133" s="10" t="n"/>
      <c r="G133" s="11" t="n"/>
      <c r="H133" s="11" t="n"/>
      <c r="I133" s="11" t="n"/>
      <c r="J133" s="12" t="n"/>
      <c r="K133" s="9" t="n"/>
      <c r="L133" s="9" t="n"/>
      <c r="M133" s="9" t="n"/>
      <c r="N133" s="13">
        <f>IF(OR($E133="",$F133="",$G133="",$H133=""),"",ROUND(($H133-$G133)*$F133*IF($E133="Short",-1,1),2))</f>
        <v/>
      </c>
      <c r="O133" s="13">
        <f>IF($N133="","",ROUND($N133-N($J133),2))</f>
        <v/>
      </c>
      <c r="P133" s="13">
        <f>IF(OR($F133="",$G133="",$I133=""),"",ABS($G133-$I133)*$F133)</f>
        <v/>
      </c>
      <c r="Q133" s="14">
        <f>IF(OR($O133="",$P133=""),"",IF($P133=0,"",$O133/$P133))</f>
        <v/>
      </c>
      <c r="R133" s="15">
        <f>IF(OR($B133="",$C133=""),"",ROUND(($C133-$B133)*1440,0))</f>
        <v/>
      </c>
      <c r="S133" s="16">
        <f>IF($O133="","",IF($O133&gt;0,"Win",IF($O133&lt;0,"Loss","Scratch")))</f>
        <v/>
      </c>
      <c r="T133" s="13">
        <f>IF($O133="","",SUM($O$2:$O133))</f>
        <v/>
      </c>
      <c r="U133" s="13">
        <f>IF($T133="","",$T133-MAX(0,MAX($T$2:$T133)))</f>
        <v/>
      </c>
    </row>
    <row r="134">
      <c r="A134" s="7" t="n"/>
      <c r="B134" s="8" t="n"/>
      <c r="C134" s="8" t="n"/>
      <c r="D134" s="9" t="n"/>
      <c r="E134" s="9" t="n"/>
      <c r="F134" s="10" t="n"/>
      <c r="G134" s="11" t="n"/>
      <c r="H134" s="11" t="n"/>
      <c r="I134" s="11" t="n"/>
      <c r="J134" s="12" t="n"/>
      <c r="K134" s="9" t="n"/>
      <c r="L134" s="9" t="n"/>
      <c r="M134" s="9" t="n"/>
      <c r="N134" s="13">
        <f>IF(OR($E134="",$F134="",$G134="",$H134=""),"",ROUND(($H134-$G134)*$F134*IF($E134="Short",-1,1),2))</f>
        <v/>
      </c>
      <c r="O134" s="13">
        <f>IF($N134="","",ROUND($N134-N($J134),2))</f>
        <v/>
      </c>
      <c r="P134" s="13">
        <f>IF(OR($F134="",$G134="",$I134=""),"",ABS($G134-$I134)*$F134)</f>
        <v/>
      </c>
      <c r="Q134" s="14">
        <f>IF(OR($O134="",$P134=""),"",IF($P134=0,"",$O134/$P134))</f>
        <v/>
      </c>
      <c r="R134" s="15">
        <f>IF(OR($B134="",$C134=""),"",ROUND(($C134-$B134)*1440,0))</f>
        <v/>
      </c>
      <c r="S134" s="16">
        <f>IF($O134="","",IF($O134&gt;0,"Win",IF($O134&lt;0,"Loss","Scratch")))</f>
        <v/>
      </c>
      <c r="T134" s="13">
        <f>IF($O134="","",SUM($O$2:$O134))</f>
        <v/>
      </c>
      <c r="U134" s="13">
        <f>IF($T134="","",$T134-MAX(0,MAX($T$2:$T134)))</f>
        <v/>
      </c>
    </row>
    <row r="135">
      <c r="A135" s="7" t="n"/>
      <c r="B135" s="8" t="n"/>
      <c r="C135" s="8" t="n"/>
      <c r="D135" s="9" t="n"/>
      <c r="E135" s="9" t="n"/>
      <c r="F135" s="10" t="n"/>
      <c r="G135" s="11" t="n"/>
      <c r="H135" s="11" t="n"/>
      <c r="I135" s="11" t="n"/>
      <c r="J135" s="12" t="n"/>
      <c r="K135" s="9" t="n"/>
      <c r="L135" s="9" t="n"/>
      <c r="M135" s="9" t="n"/>
      <c r="N135" s="13">
        <f>IF(OR($E135="",$F135="",$G135="",$H135=""),"",ROUND(($H135-$G135)*$F135*IF($E135="Short",-1,1),2))</f>
        <v/>
      </c>
      <c r="O135" s="13">
        <f>IF($N135="","",ROUND($N135-N($J135),2))</f>
        <v/>
      </c>
      <c r="P135" s="13">
        <f>IF(OR($F135="",$G135="",$I135=""),"",ABS($G135-$I135)*$F135)</f>
        <v/>
      </c>
      <c r="Q135" s="14">
        <f>IF(OR($O135="",$P135=""),"",IF($P135=0,"",$O135/$P135))</f>
        <v/>
      </c>
      <c r="R135" s="15">
        <f>IF(OR($B135="",$C135=""),"",ROUND(($C135-$B135)*1440,0))</f>
        <v/>
      </c>
      <c r="S135" s="16">
        <f>IF($O135="","",IF($O135&gt;0,"Win",IF($O135&lt;0,"Loss","Scratch")))</f>
        <v/>
      </c>
      <c r="T135" s="13">
        <f>IF($O135="","",SUM($O$2:$O135))</f>
        <v/>
      </c>
      <c r="U135" s="13">
        <f>IF($T135="","",$T135-MAX(0,MAX($T$2:$T135)))</f>
        <v/>
      </c>
    </row>
    <row r="136">
      <c r="A136" s="7" t="n"/>
      <c r="B136" s="8" t="n"/>
      <c r="C136" s="8" t="n"/>
      <c r="D136" s="9" t="n"/>
      <c r="E136" s="9" t="n"/>
      <c r="F136" s="10" t="n"/>
      <c r="G136" s="11" t="n"/>
      <c r="H136" s="11" t="n"/>
      <c r="I136" s="11" t="n"/>
      <c r="J136" s="12" t="n"/>
      <c r="K136" s="9" t="n"/>
      <c r="L136" s="9" t="n"/>
      <c r="M136" s="9" t="n"/>
      <c r="N136" s="13">
        <f>IF(OR($E136="",$F136="",$G136="",$H136=""),"",ROUND(($H136-$G136)*$F136*IF($E136="Short",-1,1),2))</f>
        <v/>
      </c>
      <c r="O136" s="13">
        <f>IF($N136="","",ROUND($N136-N($J136),2))</f>
        <v/>
      </c>
      <c r="P136" s="13">
        <f>IF(OR($F136="",$G136="",$I136=""),"",ABS($G136-$I136)*$F136)</f>
        <v/>
      </c>
      <c r="Q136" s="14">
        <f>IF(OR($O136="",$P136=""),"",IF($P136=0,"",$O136/$P136))</f>
        <v/>
      </c>
      <c r="R136" s="15">
        <f>IF(OR($B136="",$C136=""),"",ROUND(($C136-$B136)*1440,0))</f>
        <v/>
      </c>
      <c r="S136" s="16">
        <f>IF($O136="","",IF($O136&gt;0,"Win",IF($O136&lt;0,"Loss","Scratch")))</f>
        <v/>
      </c>
      <c r="T136" s="13">
        <f>IF($O136="","",SUM($O$2:$O136))</f>
        <v/>
      </c>
      <c r="U136" s="13">
        <f>IF($T136="","",$T136-MAX(0,MAX($T$2:$T136)))</f>
        <v/>
      </c>
    </row>
    <row r="137">
      <c r="A137" s="7" t="n"/>
      <c r="B137" s="8" t="n"/>
      <c r="C137" s="8" t="n"/>
      <c r="D137" s="9" t="n"/>
      <c r="E137" s="9" t="n"/>
      <c r="F137" s="10" t="n"/>
      <c r="G137" s="11" t="n"/>
      <c r="H137" s="11" t="n"/>
      <c r="I137" s="11" t="n"/>
      <c r="J137" s="12" t="n"/>
      <c r="K137" s="9" t="n"/>
      <c r="L137" s="9" t="n"/>
      <c r="M137" s="9" t="n"/>
      <c r="N137" s="13">
        <f>IF(OR($E137="",$F137="",$G137="",$H137=""),"",ROUND(($H137-$G137)*$F137*IF($E137="Short",-1,1),2))</f>
        <v/>
      </c>
      <c r="O137" s="13">
        <f>IF($N137="","",ROUND($N137-N($J137),2))</f>
        <v/>
      </c>
      <c r="P137" s="13">
        <f>IF(OR($F137="",$G137="",$I137=""),"",ABS($G137-$I137)*$F137)</f>
        <v/>
      </c>
      <c r="Q137" s="14">
        <f>IF(OR($O137="",$P137=""),"",IF($P137=0,"",$O137/$P137))</f>
        <v/>
      </c>
      <c r="R137" s="15">
        <f>IF(OR($B137="",$C137=""),"",ROUND(($C137-$B137)*1440,0))</f>
        <v/>
      </c>
      <c r="S137" s="16">
        <f>IF($O137="","",IF($O137&gt;0,"Win",IF($O137&lt;0,"Loss","Scratch")))</f>
        <v/>
      </c>
      <c r="T137" s="13">
        <f>IF($O137="","",SUM($O$2:$O137))</f>
        <v/>
      </c>
      <c r="U137" s="13">
        <f>IF($T137="","",$T137-MAX(0,MAX($T$2:$T137)))</f>
        <v/>
      </c>
    </row>
    <row r="138">
      <c r="A138" s="7" t="n"/>
      <c r="B138" s="8" t="n"/>
      <c r="C138" s="8" t="n"/>
      <c r="D138" s="9" t="n"/>
      <c r="E138" s="9" t="n"/>
      <c r="F138" s="10" t="n"/>
      <c r="G138" s="11" t="n"/>
      <c r="H138" s="11" t="n"/>
      <c r="I138" s="11" t="n"/>
      <c r="J138" s="12" t="n"/>
      <c r="K138" s="9" t="n"/>
      <c r="L138" s="9" t="n"/>
      <c r="M138" s="9" t="n"/>
      <c r="N138" s="13">
        <f>IF(OR($E138="",$F138="",$G138="",$H138=""),"",ROUND(($H138-$G138)*$F138*IF($E138="Short",-1,1),2))</f>
        <v/>
      </c>
      <c r="O138" s="13">
        <f>IF($N138="","",ROUND($N138-N($J138),2))</f>
        <v/>
      </c>
      <c r="P138" s="13">
        <f>IF(OR($F138="",$G138="",$I138=""),"",ABS($G138-$I138)*$F138)</f>
        <v/>
      </c>
      <c r="Q138" s="14">
        <f>IF(OR($O138="",$P138=""),"",IF($P138=0,"",$O138/$P138))</f>
        <v/>
      </c>
      <c r="R138" s="15">
        <f>IF(OR($B138="",$C138=""),"",ROUND(($C138-$B138)*1440,0))</f>
        <v/>
      </c>
      <c r="S138" s="16">
        <f>IF($O138="","",IF($O138&gt;0,"Win",IF($O138&lt;0,"Loss","Scratch")))</f>
        <v/>
      </c>
      <c r="T138" s="13">
        <f>IF($O138="","",SUM($O$2:$O138))</f>
        <v/>
      </c>
      <c r="U138" s="13">
        <f>IF($T138="","",$T138-MAX(0,MAX($T$2:$T138)))</f>
        <v/>
      </c>
    </row>
    <row r="139">
      <c r="A139" s="7" t="n"/>
      <c r="B139" s="8" t="n"/>
      <c r="C139" s="8" t="n"/>
      <c r="D139" s="9" t="n"/>
      <c r="E139" s="9" t="n"/>
      <c r="F139" s="10" t="n"/>
      <c r="G139" s="11" t="n"/>
      <c r="H139" s="11" t="n"/>
      <c r="I139" s="11" t="n"/>
      <c r="J139" s="12" t="n"/>
      <c r="K139" s="9" t="n"/>
      <c r="L139" s="9" t="n"/>
      <c r="M139" s="9" t="n"/>
      <c r="N139" s="13">
        <f>IF(OR($E139="",$F139="",$G139="",$H139=""),"",ROUND(($H139-$G139)*$F139*IF($E139="Short",-1,1),2))</f>
        <v/>
      </c>
      <c r="O139" s="13">
        <f>IF($N139="","",ROUND($N139-N($J139),2))</f>
        <v/>
      </c>
      <c r="P139" s="13">
        <f>IF(OR($F139="",$G139="",$I139=""),"",ABS($G139-$I139)*$F139)</f>
        <v/>
      </c>
      <c r="Q139" s="14">
        <f>IF(OR($O139="",$P139=""),"",IF($P139=0,"",$O139/$P139))</f>
        <v/>
      </c>
      <c r="R139" s="15">
        <f>IF(OR($B139="",$C139=""),"",ROUND(($C139-$B139)*1440,0))</f>
        <v/>
      </c>
      <c r="S139" s="16">
        <f>IF($O139="","",IF($O139&gt;0,"Win",IF($O139&lt;0,"Loss","Scratch")))</f>
        <v/>
      </c>
      <c r="T139" s="13">
        <f>IF($O139="","",SUM($O$2:$O139))</f>
        <v/>
      </c>
      <c r="U139" s="13">
        <f>IF($T139="","",$T139-MAX(0,MAX($T$2:$T139)))</f>
        <v/>
      </c>
    </row>
    <row r="140">
      <c r="A140" s="7" t="n"/>
      <c r="B140" s="8" t="n"/>
      <c r="C140" s="8" t="n"/>
      <c r="D140" s="9" t="n"/>
      <c r="E140" s="9" t="n"/>
      <c r="F140" s="10" t="n"/>
      <c r="G140" s="11" t="n"/>
      <c r="H140" s="11" t="n"/>
      <c r="I140" s="11" t="n"/>
      <c r="J140" s="12" t="n"/>
      <c r="K140" s="9" t="n"/>
      <c r="L140" s="9" t="n"/>
      <c r="M140" s="9" t="n"/>
      <c r="N140" s="13">
        <f>IF(OR($E140="",$F140="",$G140="",$H140=""),"",ROUND(($H140-$G140)*$F140*IF($E140="Short",-1,1),2))</f>
        <v/>
      </c>
      <c r="O140" s="13">
        <f>IF($N140="","",ROUND($N140-N($J140),2))</f>
        <v/>
      </c>
      <c r="P140" s="13">
        <f>IF(OR($F140="",$G140="",$I140=""),"",ABS($G140-$I140)*$F140)</f>
        <v/>
      </c>
      <c r="Q140" s="14">
        <f>IF(OR($O140="",$P140=""),"",IF($P140=0,"",$O140/$P140))</f>
        <v/>
      </c>
      <c r="R140" s="15">
        <f>IF(OR($B140="",$C140=""),"",ROUND(($C140-$B140)*1440,0))</f>
        <v/>
      </c>
      <c r="S140" s="16">
        <f>IF($O140="","",IF($O140&gt;0,"Win",IF($O140&lt;0,"Loss","Scratch")))</f>
        <v/>
      </c>
      <c r="T140" s="13">
        <f>IF($O140="","",SUM($O$2:$O140))</f>
        <v/>
      </c>
      <c r="U140" s="13">
        <f>IF($T140="","",$T140-MAX(0,MAX($T$2:$T140)))</f>
        <v/>
      </c>
    </row>
    <row r="141">
      <c r="A141" s="7" t="n"/>
      <c r="B141" s="8" t="n"/>
      <c r="C141" s="8" t="n"/>
      <c r="D141" s="9" t="n"/>
      <c r="E141" s="9" t="n"/>
      <c r="F141" s="10" t="n"/>
      <c r="G141" s="11" t="n"/>
      <c r="H141" s="11" t="n"/>
      <c r="I141" s="11" t="n"/>
      <c r="J141" s="12" t="n"/>
      <c r="K141" s="9" t="n"/>
      <c r="L141" s="9" t="n"/>
      <c r="M141" s="9" t="n"/>
      <c r="N141" s="13">
        <f>IF(OR($E141="",$F141="",$G141="",$H141=""),"",ROUND(($H141-$G141)*$F141*IF($E141="Short",-1,1),2))</f>
        <v/>
      </c>
      <c r="O141" s="13">
        <f>IF($N141="","",ROUND($N141-N($J141),2))</f>
        <v/>
      </c>
      <c r="P141" s="13">
        <f>IF(OR($F141="",$G141="",$I141=""),"",ABS($G141-$I141)*$F141)</f>
        <v/>
      </c>
      <c r="Q141" s="14">
        <f>IF(OR($O141="",$P141=""),"",IF($P141=0,"",$O141/$P141))</f>
        <v/>
      </c>
      <c r="R141" s="15">
        <f>IF(OR($B141="",$C141=""),"",ROUND(($C141-$B141)*1440,0))</f>
        <v/>
      </c>
      <c r="S141" s="16">
        <f>IF($O141="","",IF($O141&gt;0,"Win",IF($O141&lt;0,"Loss","Scratch")))</f>
        <v/>
      </c>
      <c r="T141" s="13">
        <f>IF($O141="","",SUM($O$2:$O141))</f>
        <v/>
      </c>
      <c r="U141" s="13">
        <f>IF($T141="","",$T141-MAX(0,MAX($T$2:$T141)))</f>
        <v/>
      </c>
    </row>
    <row r="142">
      <c r="A142" s="7" t="n"/>
      <c r="B142" s="8" t="n"/>
      <c r="C142" s="8" t="n"/>
      <c r="D142" s="9" t="n"/>
      <c r="E142" s="9" t="n"/>
      <c r="F142" s="10" t="n"/>
      <c r="G142" s="11" t="n"/>
      <c r="H142" s="11" t="n"/>
      <c r="I142" s="11" t="n"/>
      <c r="J142" s="12" t="n"/>
      <c r="K142" s="9" t="n"/>
      <c r="L142" s="9" t="n"/>
      <c r="M142" s="9" t="n"/>
      <c r="N142" s="13">
        <f>IF(OR($E142="",$F142="",$G142="",$H142=""),"",ROUND(($H142-$G142)*$F142*IF($E142="Short",-1,1),2))</f>
        <v/>
      </c>
      <c r="O142" s="13">
        <f>IF($N142="","",ROUND($N142-N($J142),2))</f>
        <v/>
      </c>
      <c r="P142" s="13">
        <f>IF(OR($F142="",$G142="",$I142=""),"",ABS($G142-$I142)*$F142)</f>
        <v/>
      </c>
      <c r="Q142" s="14">
        <f>IF(OR($O142="",$P142=""),"",IF($P142=0,"",$O142/$P142))</f>
        <v/>
      </c>
      <c r="R142" s="15">
        <f>IF(OR($B142="",$C142=""),"",ROUND(($C142-$B142)*1440,0))</f>
        <v/>
      </c>
      <c r="S142" s="16">
        <f>IF($O142="","",IF($O142&gt;0,"Win",IF($O142&lt;0,"Loss","Scratch")))</f>
        <v/>
      </c>
      <c r="T142" s="13">
        <f>IF($O142="","",SUM($O$2:$O142))</f>
        <v/>
      </c>
      <c r="U142" s="13">
        <f>IF($T142="","",$T142-MAX(0,MAX($T$2:$T142)))</f>
        <v/>
      </c>
    </row>
    <row r="143">
      <c r="A143" s="7" t="n"/>
      <c r="B143" s="8" t="n"/>
      <c r="C143" s="8" t="n"/>
      <c r="D143" s="9" t="n"/>
      <c r="E143" s="9" t="n"/>
      <c r="F143" s="10" t="n"/>
      <c r="G143" s="11" t="n"/>
      <c r="H143" s="11" t="n"/>
      <c r="I143" s="11" t="n"/>
      <c r="J143" s="12" t="n"/>
      <c r="K143" s="9" t="n"/>
      <c r="L143" s="9" t="n"/>
      <c r="M143" s="9" t="n"/>
      <c r="N143" s="13">
        <f>IF(OR($E143="",$F143="",$G143="",$H143=""),"",ROUND(($H143-$G143)*$F143*IF($E143="Short",-1,1),2))</f>
        <v/>
      </c>
      <c r="O143" s="13">
        <f>IF($N143="","",ROUND($N143-N($J143),2))</f>
        <v/>
      </c>
      <c r="P143" s="13">
        <f>IF(OR($F143="",$G143="",$I143=""),"",ABS($G143-$I143)*$F143)</f>
        <v/>
      </c>
      <c r="Q143" s="14">
        <f>IF(OR($O143="",$P143=""),"",IF($P143=0,"",$O143/$P143))</f>
        <v/>
      </c>
      <c r="R143" s="15">
        <f>IF(OR($B143="",$C143=""),"",ROUND(($C143-$B143)*1440,0))</f>
        <v/>
      </c>
      <c r="S143" s="16">
        <f>IF($O143="","",IF($O143&gt;0,"Win",IF($O143&lt;0,"Loss","Scratch")))</f>
        <v/>
      </c>
      <c r="T143" s="13">
        <f>IF($O143="","",SUM($O$2:$O143))</f>
        <v/>
      </c>
      <c r="U143" s="13">
        <f>IF($T143="","",$T143-MAX(0,MAX($T$2:$T143)))</f>
        <v/>
      </c>
    </row>
    <row r="144">
      <c r="A144" s="7" t="n"/>
      <c r="B144" s="8" t="n"/>
      <c r="C144" s="8" t="n"/>
      <c r="D144" s="9" t="n"/>
      <c r="E144" s="9" t="n"/>
      <c r="F144" s="10" t="n"/>
      <c r="G144" s="11" t="n"/>
      <c r="H144" s="11" t="n"/>
      <c r="I144" s="11" t="n"/>
      <c r="J144" s="12" t="n"/>
      <c r="K144" s="9" t="n"/>
      <c r="L144" s="9" t="n"/>
      <c r="M144" s="9" t="n"/>
      <c r="N144" s="13">
        <f>IF(OR($E144="",$F144="",$G144="",$H144=""),"",ROUND(($H144-$G144)*$F144*IF($E144="Short",-1,1),2))</f>
        <v/>
      </c>
      <c r="O144" s="13">
        <f>IF($N144="","",ROUND($N144-N($J144),2))</f>
        <v/>
      </c>
      <c r="P144" s="13">
        <f>IF(OR($F144="",$G144="",$I144=""),"",ABS($G144-$I144)*$F144)</f>
        <v/>
      </c>
      <c r="Q144" s="14">
        <f>IF(OR($O144="",$P144=""),"",IF($P144=0,"",$O144/$P144))</f>
        <v/>
      </c>
      <c r="R144" s="15">
        <f>IF(OR($B144="",$C144=""),"",ROUND(($C144-$B144)*1440,0))</f>
        <v/>
      </c>
      <c r="S144" s="16">
        <f>IF($O144="","",IF($O144&gt;0,"Win",IF($O144&lt;0,"Loss","Scratch")))</f>
        <v/>
      </c>
      <c r="T144" s="13">
        <f>IF($O144="","",SUM($O$2:$O144))</f>
        <v/>
      </c>
      <c r="U144" s="13">
        <f>IF($T144="","",$T144-MAX(0,MAX($T$2:$T144)))</f>
        <v/>
      </c>
    </row>
    <row r="145">
      <c r="A145" s="7" t="n"/>
      <c r="B145" s="8" t="n"/>
      <c r="C145" s="8" t="n"/>
      <c r="D145" s="9" t="n"/>
      <c r="E145" s="9" t="n"/>
      <c r="F145" s="10" t="n"/>
      <c r="G145" s="11" t="n"/>
      <c r="H145" s="11" t="n"/>
      <c r="I145" s="11" t="n"/>
      <c r="J145" s="12" t="n"/>
      <c r="K145" s="9" t="n"/>
      <c r="L145" s="9" t="n"/>
      <c r="M145" s="9" t="n"/>
      <c r="N145" s="13">
        <f>IF(OR($E145="",$F145="",$G145="",$H145=""),"",ROUND(($H145-$G145)*$F145*IF($E145="Short",-1,1),2))</f>
        <v/>
      </c>
      <c r="O145" s="13">
        <f>IF($N145="","",ROUND($N145-N($J145),2))</f>
        <v/>
      </c>
      <c r="P145" s="13">
        <f>IF(OR($F145="",$G145="",$I145=""),"",ABS($G145-$I145)*$F145)</f>
        <v/>
      </c>
      <c r="Q145" s="14">
        <f>IF(OR($O145="",$P145=""),"",IF($P145=0,"",$O145/$P145))</f>
        <v/>
      </c>
      <c r="R145" s="15">
        <f>IF(OR($B145="",$C145=""),"",ROUND(($C145-$B145)*1440,0))</f>
        <v/>
      </c>
      <c r="S145" s="16">
        <f>IF($O145="","",IF($O145&gt;0,"Win",IF($O145&lt;0,"Loss","Scratch")))</f>
        <v/>
      </c>
      <c r="T145" s="13">
        <f>IF($O145="","",SUM($O$2:$O145))</f>
        <v/>
      </c>
      <c r="U145" s="13">
        <f>IF($T145="","",$T145-MAX(0,MAX($T$2:$T145)))</f>
        <v/>
      </c>
    </row>
    <row r="146">
      <c r="A146" s="7" t="n"/>
      <c r="B146" s="8" t="n"/>
      <c r="C146" s="8" t="n"/>
      <c r="D146" s="9" t="n"/>
      <c r="E146" s="9" t="n"/>
      <c r="F146" s="10" t="n"/>
      <c r="G146" s="11" t="n"/>
      <c r="H146" s="11" t="n"/>
      <c r="I146" s="11" t="n"/>
      <c r="J146" s="12" t="n"/>
      <c r="K146" s="9" t="n"/>
      <c r="L146" s="9" t="n"/>
      <c r="M146" s="9" t="n"/>
      <c r="N146" s="13">
        <f>IF(OR($E146="",$F146="",$G146="",$H146=""),"",ROUND(($H146-$G146)*$F146*IF($E146="Short",-1,1),2))</f>
        <v/>
      </c>
      <c r="O146" s="13">
        <f>IF($N146="","",ROUND($N146-N($J146),2))</f>
        <v/>
      </c>
      <c r="P146" s="13">
        <f>IF(OR($F146="",$G146="",$I146=""),"",ABS($G146-$I146)*$F146)</f>
        <v/>
      </c>
      <c r="Q146" s="14">
        <f>IF(OR($O146="",$P146=""),"",IF($P146=0,"",$O146/$P146))</f>
        <v/>
      </c>
      <c r="R146" s="15">
        <f>IF(OR($B146="",$C146=""),"",ROUND(($C146-$B146)*1440,0))</f>
        <v/>
      </c>
      <c r="S146" s="16">
        <f>IF($O146="","",IF($O146&gt;0,"Win",IF($O146&lt;0,"Loss","Scratch")))</f>
        <v/>
      </c>
      <c r="T146" s="13">
        <f>IF($O146="","",SUM($O$2:$O146))</f>
        <v/>
      </c>
      <c r="U146" s="13">
        <f>IF($T146="","",$T146-MAX(0,MAX($T$2:$T146)))</f>
        <v/>
      </c>
    </row>
    <row r="147">
      <c r="A147" s="7" t="n"/>
      <c r="B147" s="8" t="n"/>
      <c r="C147" s="8" t="n"/>
      <c r="D147" s="9" t="n"/>
      <c r="E147" s="9" t="n"/>
      <c r="F147" s="10" t="n"/>
      <c r="G147" s="11" t="n"/>
      <c r="H147" s="11" t="n"/>
      <c r="I147" s="11" t="n"/>
      <c r="J147" s="12" t="n"/>
      <c r="K147" s="9" t="n"/>
      <c r="L147" s="9" t="n"/>
      <c r="M147" s="9" t="n"/>
      <c r="N147" s="13">
        <f>IF(OR($E147="",$F147="",$G147="",$H147=""),"",ROUND(($H147-$G147)*$F147*IF($E147="Short",-1,1),2))</f>
        <v/>
      </c>
      <c r="O147" s="13">
        <f>IF($N147="","",ROUND($N147-N($J147),2))</f>
        <v/>
      </c>
      <c r="P147" s="13">
        <f>IF(OR($F147="",$G147="",$I147=""),"",ABS($G147-$I147)*$F147)</f>
        <v/>
      </c>
      <c r="Q147" s="14">
        <f>IF(OR($O147="",$P147=""),"",IF($P147=0,"",$O147/$P147))</f>
        <v/>
      </c>
      <c r="R147" s="15">
        <f>IF(OR($B147="",$C147=""),"",ROUND(($C147-$B147)*1440,0))</f>
        <v/>
      </c>
      <c r="S147" s="16">
        <f>IF($O147="","",IF($O147&gt;0,"Win",IF($O147&lt;0,"Loss","Scratch")))</f>
        <v/>
      </c>
      <c r="T147" s="13">
        <f>IF($O147="","",SUM($O$2:$O147))</f>
        <v/>
      </c>
      <c r="U147" s="13">
        <f>IF($T147="","",$T147-MAX(0,MAX($T$2:$T147)))</f>
        <v/>
      </c>
    </row>
    <row r="148">
      <c r="A148" s="7" t="n"/>
      <c r="B148" s="8" t="n"/>
      <c r="C148" s="8" t="n"/>
      <c r="D148" s="9" t="n"/>
      <c r="E148" s="9" t="n"/>
      <c r="F148" s="10" t="n"/>
      <c r="G148" s="11" t="n"/>
      <c r="H148" s="11" t="n"/>
      <c r="I148" s="11" t="n"/>
      <c r="J148" s="12" t="n"/>
      <c r="K148" s="9" t="n"/>
      <c r="L148" s="9" t="n"/>
      <c r="M148" s="9" t="n"/>
      <c r="N148" s="13">
        <f>IF(OR($E148="",$F148="",$G148="",$H148=""),"",ROUND(($H148-$G148)*$F148*IF($E148="Short",-1,1),2))</f>
        <v/>
      </c>
      <c r="O148" s="13">
        <f>IF($N148="","",ROUND($N148-N($J148),2))</f>
        <v/>
      </c>
      <c r="P148" s="13">
        <f>IF(OR($F148="",$G148="",$I148=""),"",ABS($G148-$I148)*$F148)</f>
        <v/>
      </c>
      <c r="Q148" s="14">
        <f>IF(OR($O148="",$P148=""),"",IF($P148=0,"",$O148/$P148))</f>
        <v/>
      </c>
      <c r="R148" s="15">
        <f>IF(OR($B148="",$C148=""),"",ROUND(($C148-$B148)*1440,0))</f>
        <v/>
      </c>
      <c r="S148" s="16">
        <f>IF($O148="","",IF($O148&gt;0,"Win",IF($O148&lt;0,"Loss","Scratch")))</f>
        <v/>
      </c>
      <c r="T148" s="13">
        <f>IF($O148="","",SUM($O$2:$O148))</f>
        <v/>
      </c>
      <c r="U148" s="13">
        <f>IF($T148="","",$T148-MAX(0,MAX($T$2:$T148)))</f>
        <v/>
      </c>
    </row>
    <row r="149">
      <c r="A149" s="7" t="n"/>
      <c r="B149" s="8" t="n"/>
      <c r="C149" s="8" t="n"/>
      <c r="D149" s="9" t="n"/>
      <c r="E149" s="9" t="n"/>
      <c r="F149" s="10" t="n"/>
      <c r="G149" s="11" t="n"/>
      <c r="H149" s="11" t="n"/>
      <c r="I149" s="11" t="n"/>
      <c r="J149" s="12" t="n"/>
      <c r="K149" s="9" t="n"/>
      <c r="L149" s="9" t="n"/>
      <c r="M149" s="9" t="n"/>
      <c r="N149" s="13">
        <f>IF(OR($E149="",$F149="",$G149="",$H149=""),"",ROUND(($H149-$G149)*$F149*IF($E149="Short",-1,1),2))</f>
        <v/>
      </c>
      <c r="O149" s="13">
        <f>IF($N149="","",ROUND($N149-N($J149),2))</f>
        <v/>
      </c>
      <c r="P149" s="13">
        <f>IF(OR($F149="",$G149="",$I149=""),"",ABS($G149-$I149)*$F149)</f>
        <v/>
      </c>
      <c r="Q149" s="14">
        <f>IF(OR($O149="",$P149=""),"",IF($P149=0,"",$O149/$P149))</f>
        <v/>
      </c>
      <c r="R149" s="15">
        <f>IF(OR($B149="",$C149=""),"",ROUND(($C149-$B149)*1440,0))</f>
        <v/>
      </c>
      <c r="S149" s="16">
        <f>IF($O149="","",IF($O149&gt;0,"Win",IF($O149&lt;0,"Loss","Scratch")))</f>
        <v/>
      </c>
      <c r="T149" s="13">
        <f>IF($O149="","",SUM($O$2:$O149))</f>
        <v/>
      </c>
      <c r="U149" s="13">
        <f>IF($T149="","",$T149-MAX(0,MAX($T$2:$T149)))</f>
        <v/>
      </c>
    </row>
    <row r="150">
      <c r="A150" s="7" t="n"/>
      <c r="B150" s="8" t="n"/>
      <c r="C150" s="8" t="n"/>
      <c r="D150" s="9" t="n"/>
      <c r="E150" s="9" t="n"/>
      <c r="F150" s="10" t="n"/>
      <c r="G150" s="11" t="n"/>
      <c r="H150" s="11" t="n"/>
      <c r="I150" s="11" t="n"/>
      <c r="J150" s="12" t="n"/>
      <c r="K150" s="9" t="n"/>
      <c r="L150" s="9" t="n"/>
      <c r="M150" s="9" t="n"/>
      <c r="N150" s="13">
        <f>IF(OR($E150="",$F150="",$G150="",$H150=""),"",ROUND(($H150-$G150)*$F150*IF($E150="Short",-1,1),2))</f>
        <v/>
      </c>
      <c r="O150" s="13">
        <f>IF($N150="","",ROUND($N150-N($J150),2))</f>
        <v/>
      </c>
      <c r="P150" s="13">
        <f>IF(OR($F150="",$G150="",$I150=""),"",ABS($G150-$I150)*$F150)</f>
        <v/>
      </c>
      <c r="Q150" s="14">
        <f>IF(OR($O150="",$P150=""),"",IF($P150=0,"",$O150/$P150))</f>
        <v/>
      </c>
      <c r="R150" s="15">
        <f>IF(OR($B150="",$C150=""),"",ROUND(($C150-$B150)*1440,0))</f>
        <v/>
      </c>
      <c r="S150" s="16">
        <f>IF($O150="","",IF($O150&gt;0,"Win",IF($O150&lt;0,"Loss","Scratch")))</f>
        <v/>
      </c>
      <c r="T150" s="13">
        <f>IF($O150="","",SUM($O$2:$O150))</f>
        <v/>
      </c>
      <c r="U150" s="13">
        <f>IF($T150="","",$T150-MAX(0,MAX($T$2:$T150)))</f>
        <v/>
      </c>
    </row>
    <row r="151">
      <c r="A151" s="7" t="n"/>
      <c r="B151" s="8" t="n"/>
      <c r="C151" s="8" t="n"/>
      <c r="D151" s="9" t="n"/>
      <c r="E151" s="9" t="n"/>
      <c r="F151" s="10" t="n"/>
      <c r="G151" s="11" t="n"/>
      <c r="H151" s="11" t="n"/>
      <c r="I151" s="11" t="n"/>
      <c r="J151" s="12" t="n"/>
      <c r="K151" s="9" t="n"/>
      <c r="L151" s="9" t="n"/>
      <c r="M151" s="9" t="n"/>
      <c r="N151" s="13">
        <f>IF(OR($E151="",$F151="",$G151="",$H151=""),"",ROUND(($H151-$G151)*$F151*IF($E151="Short",-1,1),2))</f>
        <v/>
      </c>
      <c r="O151" s="13">
        <f>IF($N151="","",ROUND($N151-N($J151),2))</f>
        <v/>
      </c>
      <c r="P151" s="13">
        <f>IF(OR($F151="",$G151="",$I151=""),"",ABS($G151-$I151)*$F151)</f>
        <v/>
      </c>
      <c r="Q151" s="14">
        <f>IF(OR($O151="",$P151=""),"",IF($P151=0,"",$O151/$P151))</f>
        <v/>
      </c>
      <c r="R151" s="15">
        <f>IF(OR($B151="",$C151=""),"",ROUND(($C151-$B151)*1440,0))</f>
        <v/>
      </c>
      <c r="S151" s="16">
        <f>IF($O151="","",IF($O151&gt;0,"Win",IF($O151&lt;0,"Loss","Scratch")))</f>
        <v/>
      </c>
      <c r="T151" s="13">
        <f>IF($O151="","",SUM($O$2:$O151))</f>
        <v/>
      </c>
      <c r="U151" s="13">
        <f>IF($T151="","",$T151-MAX(0,MAX($T$2:$T151)))</f>
        <v/>
      </c>
    </row>
    <row r="152">
      <c r="A152" s="7" t="n"/>
      <c r="B152" s="8" t="n"/>
      <c r="C152" s="8" t="n"/>
      <c r="D152" s="9" t="n"/>
      <c r="E152" s="9" t="n"/>
      <c r="F152" s="10" t="n"/>
      <c r="G152" s="11" t="n"/>
      <c r="H152" s="11" t="n"/>
      <c r="I152" s="11" t="n"/>
      <c r="J152" s="12" t="n"/>
      <c r="K152" s="9" t="n"/>
      <c r="L152" s="9" t="n"/>
      <c r="M152" s="9" t="n"/>
      <c r="N152" s="13">
        <f>IF(OR($E152="",$F152="",$G152="",$H152=""),"",ROUND(($H152-$G152)*$F152*IF($E152="Short",-1,1),2))</f>
        <v/>
      </c>
      <c r="O152" s="13">
        <f>IF($N152="","",ROUND($N152-N($J152),2))</f>
        <v/>
      </c>
      <c r="P152" s="13">
        <f>IF(OR($F152="",$G152="",$I152=""),"",ABS($G152-$I152)*$F152)</f>
        <v/>
      </c>
      <c r="Q152" s="14">
        <f>IF(OR($O152="",$P152=""),"",IF($P152=0,"",$O152/$P152))</f>
        <v/>
      </c>
      <c r="R152" s="15">
        <f>IF(OR($B152="",$C152=""),"",ROUND(($C152-$B152)*1440,0))</f>
        <v/>
      </c>
      <c r="S152" s="16">
        <f>IF($O152="","",IF($O152&gt;0,"Win",IF($O152&lt;0,"Loss","Scratch")))</f>
        <v/>
      </c>
      <c r="T152" s="13">
        <f>IF($O152="","",SUM($O$2:$O152))</f>
        <v/>
      </c>
      <c r="U152" s="13">
        <f>IF($T152="","",$T152-MAX(0,MAX($T$2:$T152)))</f>
        <v/>
      </c>
    </row>
    <row r="153">
      <c r="A153" s="7" t="n"/>
      <c r="B153" s="8" t="n"/>
      <c r="C153" s="8" t="n"/>
      <c r="D153" s="9" t="n"/>
      <c r="E153" s="9" t="n"/>
      <c r="F153" s="10" t="n"/>
      <c r="G153" s="11" t="n"/>
      <c r="H153" s="11" t="n"/>
      <c r="I153" s="11" t="n"/>
      <c r="J153" s="12" t="n"/>
      <c r="K153" s="9" t="n"/>
      <c r="L153" s="9" t="n"/>
      <c r="M153" s="9" t="n"/>
      <c r="N153" s="13">
        <f>IF(OR($E153="",$F153="",$G153="",$H153=""),"",ROUND(($H153-$G153)*$F153*IF($E153="Short",-1,1),2))</f>
        <v/>
      </c>
      <c r="O153" s="13">
        <f>IF($N153="","",ROUND($N153-N($J153),2))</f>
        <v/>
      </c>
      <c r="P153" s="13">
        <f>IF(OR($F153="",$G153="",$I153=""),"",ABS($G153-$I153)*$F153)</f>
        <v/>
      </c>
      <c r="Q153" s="14">
        <f>IF(OR($O153="",$P153=""),"",IF($P153=0,"",$O153/$P153))</f>
        <v/>
      </c>
      <c r="R153" s="15">
        <f>IF(OR($B153="",$C153=""),"",ROUND(($C153-$B153)*1440,0))</f>
        <v/>
      </c>
      <c r="S153" s="16">
        <f>IF($O153="","",IF($O153&gt;0,"Win",IF($O153&lt;0,"Loss","Scratch")))</f>
        <v/>
      </c>
      <c r="T153" s="13">
        <f>IF($O153="","",SUM($O$2:$O153))</f>
        <v/>
      </c>
      <c r="U153" s="13">
        <f>IF($T153="","",$T153-MAX(0,MAX($T$2:$T153)))</f>
        <v/>
      </c>
    </row>
    <row r="154">
      <c r="A154" s="7" t="n"/>
      <c r="B154" s="8" t="n"/>
      <c r="C154" s="8" t="n"/>
      <c r="D154" s="9" t="n"/>
      <c r="E154" s="9" t="n"/>
      <c r="F154" s="10" t="n"/>
      <c r="G154" s="11" t="n"/>
      <c r="H154" s="11" t="n"/>
      <c r="I154" s="11" t="n"/>
      <c r="J154" s="12" t="n"/>
      <c r="K154" s="9" t="n"/>
      <c r="L154" s="9" t="n"/>
      <c r="M154" s="9" t="n"/>
      <c r="N154" s="13">
        <f>IF(OR($E154="",$F154="",$G154="",$H154=""),"",ROUND(($H154-$G154)*$F154*IF($E154="Short",-1,1),2))</f>
        <v/>
      </c>
      <c r="O154" s="13">
        <f>IF($N154="","",ROUND($N154-N($J154),2))</f>
        <v/>
      </c>
      <c r="P154" s="13">
        <f>IF(OR($F154="",$G154="",$I154=""),"",ABS($G154-$I154)*$F154)</f>
        <v/>
      </c>
      <c r="Q154" s="14">
        <f>IF(OR($O154="",$P154=""),"",IF($P154=0,"",$O154/$P154))</f>
        <v/>
      </c>
      <c r="R154" s="15">
        <f>IF(OR($B154="",$C154=""),"",ROUND(($C154-$B154)*1440,0))</f>
        <v/>
      </c>
      <c r="S154" s="16">
        <f>IF($O154="","",IF($O154&gt;0,"Win",IF($O154&lt;0,"Loss","Scratch")))</f>
        <v/>
      </c>
      <c r="T154" s="13">
        <f>IF($O154="","",SUM($O$2:$O154))</f>
        <v/>
      </c>
      <c r="U154" s="13">
        <f>IF($T154="","",$T154-MAX(0,MAX($T$2:$T154)))</f>
        <v/>
      </c>
    </row>
    <row r="155">
      <c r="A155" s="7" t="n"/>
      <c r="B155" s="8" t="n"/>
      <c r="C155" s="8" t="n"/>
      <c r="D155" s="9" t="n"/>
      <c r="E155" s="9" t="n"/>
      <c r="F155" s="10" t="n"/>
      <c r="G155" s="11" t="n"/>
      <c r="H155" s="11" t="n"/>
      <c r="I155" s="11" t="n"/>
      <c r="J155" s="12" t="n"/>
      <c r="K155" s="9" t="n"/>
      <c r="L155" s="9" t="n"/>
      <c r="M155" s="9" t="n"/>
      <c r="N155" s="13">
        <f>IF(OR($E155="",$F155="",$G155="",$H155=""),"",ROUND(($H155-$G155)*$F155*IF($E155="Short",-1,1),2))</f>
        <v/>
      </c>
      <c r="O155" s="13">
        <f>IF($N155="","",ROUND($N155-N($J155),2))</f>
        <v/>
      </c>
      <c r="P155" s="13">
        <f>IF(OR($F155="",$G155="",$I155=""),"",ABS($G155-$I155)*$F155)</f>
        <v/>
      </c>
      <c r="Q155" s="14">
        <f>IF(OR($O155="",$P155=""),"",IF($P155=0,"",$O155/$P155))</f>
        <v/>
      </c>
      <c r="R155" s="15">
        <f>IF(OR($B155="",$C155=""),"",ROUND(($C155-$B155)*1440,0))</f>
        <v/>
      </c>
      <c r="S155" s="16">
        <f>IF($O155="","",IF($O155&gt;0,"Win",IF($O155&lt;0,"Loss","Scratch")))</f>
        <v/>
      </c>
      <c r="T155" s="13">
        <f>IF($O155="","",SUM($O$2:$O155))</f>
        <v/>
      </c>
      <c r="U155" s="13">
        <f>IF($T155="","",$T155-MAX(0,MAX($T$2:$T155)))</f>
        <v/>
      </c>
    </row>
    <row r="156">
      <c r="A156" s="7" t="n"/>
      <c r="B156" s="8" t="n"/>
      <c r="C156" s="8" t="n"/>
      <c r="D156" s="9" t="n"/>
      <c r="E156" s="9" t="n"/>
      <c r="F156" s="10" t="n"/>
      <c r="G156" s="11" t="n"/>
      <c r="H156" s="11" t="n"/>
      <c r="I156" s="11" t="n"/>
      <c r="J156" s="12" t="n"/>
      <c r="K156" s="9" t="n"/>
      <c r="L156" s="9" t="n"/>
      <c r="M156" s="9" t="n"/>
      <c r="N156" s="13">
        <f>IF(OR($E156="",$F156="",$G156="",$H156=""),"",ROUND(($H156-$G156)*$F156*IF($E156="Short",-1,1),2))</f>
        <v/>
      </c>
      <c r="O156" s="13">
        <f>IF($N156="","",ROUND($N156-N($J156),2))</f>
        <v/>
      </c>
      <c r="P156" s="13">
        <f>IF(OR($F156="",$G156="",$I156=""),"",ABS($G156-$I156)*$F156)</f>
        <v/>
      </c>
      <c r="Q156" s="14">
        <f>IF(OR($O156="",$P156=""),"",IF($P156=0,"",$O156/$P156))</f>
        <v/>
      </c>
      <c r="R156" s="15">
        <f>IF(OR($B156="",$C156=""),"",ROUND(($C156-$B156)*1440,0))</f>
        <v/>
      </c>
      <c r="S156" s="16">
        <f>IF($O156="","",IF($O156&gt;0,"Win",IF($O156&lt;0,"Loss","Scratch")))</f>
        <v/>
      </c>
      <c r="T156" s="13">
        <f>IF($O156="","",SUM($O$2:$O156))</f>
        <v/>
      </c>
      <c r="U156" s="13">
        <f>IF($T156="","",$T156-MAX(0,MAX($T$2:$T156)))</f>
        <v/>
      </c>
    </row>
    <row r="157">
      <c r="A157" s="7" t="n"/>
      <c r="B157" s="8" t="n"/>
      <c r="C157" s="8" t="n"/>
      <c r="D157" s="9" t="n"/>
      <c r="E157" s="9" t="n"/>
      <c r="F157" s="10" t="n"/>
      <c r="G157" s="11" t="n"/>
      <c r="H157" s="11" t="n"/>
      <c r="I157" s="11" t="n"/>
      <c r="J157" s="12" t="n"/>
      <c r="K157" s="9" t="n"/>
      <c r="L157" s="9" t="n"/>
      <c r="M157" s="9" t="n"/>
      <c r="N157" s="13">
        <f>IF(OR($E157="",$F157="",$G157="",$H157=""),"",ROUND(($H157-$G157)*$F157*IF($E157="Short",-1,1),2))</f>
        <v/>
      </c>
      <c r="O157" s="13">
        <f>IF($N157="","",ROUND($N157-N($J157),2))</f>
        <v/>
      </c>
      <c r="P157" s="13">
        <f>IF(OR($F157="",$G157="",$I157=""),"",ABS($G157-$I157)*$F157)</f>
        <v/>
      </c>
      <c r="Q157" s="14">
        <f>IF(OR($O157="",$P157=""),"",IF($P157=0,"",$O157/$P157))</f>
        <v/>
      </c>
      <c r="R157" s="15">
        <f>IF(OR($B157="",$C157=""),"",ROUND(($C157-$B157)*1440,0))</f>
        <v/>
      </c>
      <c r="S157" s="16">
        <f>IF($O157="","",IF($O157&gt;0,"Win",IF($O157&lt;0,"Loss","Scratch")))</f>
        <v/>
      </c>
      <c r="T157" s="13">
        <f>IF($O157="","",SUM($O$2:$O157))</f>
        <v/>
      </c>
      <c r="U157" s="13">
        <f>IF($T157="","",$T157-MAX(0,MAX($T$2:$T157)))</f>
        <v/>
      </c>
    </row>
    <row r="158">
      <c r="A158" s="7" t="n"/>
      <c r="B158" s="8" t="n"/>
      <c r="C158" s="8" t="n"/>
      <c r="D158" s="9" t="n"/>
      <c r="E158" s="9" t="n"/>
      <c r="F158" s="10" t="n"/>
      <c r="G158" s="11" t="n"/>
      <c r="H158" s="11" t="n"/>
      <c r="I158" s="11" t="n"/>
      <c r="J158" s="12" t="n"/>
      <c r="K158" s="9" t="n"/>
      <c r="L158" s="9" t="n"/>
      <c r="M158" s="9" t="n"/>
      <c r="N158" s="13">
        <f>IF(OR($E158="",$F158="",$G158="",$H158=""),"",ROUND(($H158-$G158)*$F158*IF($E158="Short",-1,1),2))</f>
        <v/>
      </c>
      <c r="O158" s="13">
        <f>IF($N158="","",ROUND($N158-N($J158),2))</f>
        <v/>
      </c>
      <c r="P158" s="13">
        <f>IF(OR($F158="",$G158="",$I158=""),"",ABS($G158-$I158)*$F158)</f>
        <v/>
      </c>
      <c r="Q158" s="14">
        <f>IF(OR($O158="",$P158=""),"",IF($P158=0,"",$O158/$P158))</f>
        <v/>
      </c>
      <c r="R158" s="15">
        <f>IF(OR($B158="",$C158=""),"",ROUND(($C158-$B158)*1440,0))</f>
        <v/>
      </c>
      <c r="S158" s="16">
        <f>IF($O158="","",IF($O158&gt;0,"Win",IF($O158&lt;0,"Loss","Scratch")))</f>
        <v/>
      </c>
      <c r="T158" s="13">
        <f>IF($O158="","",SUM($O$2:$O158))</f>
        <v/>
      </c>
      <c r="U158" s="13">
        <f>IF($T158="","",$T158-MAX(0,MAX($T$2:$T158)))</f>
        <v/>
      </c>
    </row>
    <row r="159">
      <c r="A159" s="7" t="n"/>
      <c r="B159" s="8" t="n"/>
      <c r="C159" s="8" t="n"/>
      <c r="D159" s="9" t="n"/>
      <c r="E159" s="9" t="n"/>
      <c r="F159" s="10" t="n"/>
      <c r="G159" s="11" t="n"/>
      <c r="H159" s="11" t="n"/>
      <c r="I159" s="11" t="n"/>
      <c r="J159" s="12" t="n"/>
      <c r="K159" s="9" t="n"/>
      <c r="L159" s="9" t="n"/>
      <c r="M159" s="9" t="n"/>
      <c r="N159" s="13">
        <f>IF(OR($E159="",$F159="",$G159="",$H159=""),"",ROUND(($H159-$G159)*$F159*IF($E159="Short",-1,1),2))</f>
        <v/>
      </c>
      <c r="O159" s="13">
        <f>IF($N159="","",ROUND($N159-N($J159),2))</f>
        <v/>
      </c>
      <c r="P159" s="13">
        <f>IF(OR($F159="",$G159="",$I159=""),"",ABS($G159-$I159)*$F159)</f>
        <v/>
      </c>
      <c r="Q159" s="14">
        <f>IF(OR($O159="",$P159=""),"",IF($P159=0,"",$O159/$P159))</f>
        <v/>
      </c>
      <c r="R159" s="15">
        <f>IF(OR($B159="",$C159=""),"",ROUND(($C159-$B159)*1440,0))</f>
        <v/>
      </c>
      <c r="S159" s="16">
        <f>IF($O159="","",IF($O159&gt;0,"Win",IF($O159&lt;0,"Loss","Scratch")))</f>
        <v/>
      </c>
      <c r="T159" s="13">
        <f>IF($O159="","",SUM($O$2:$O159))</f>
        <v/>
      </c>
      <c r="U159" s="13">
        <f>IF($T159="","",$T159-MAX(0,MAX($T$2:$T159)))</f>
        <v/>
      </c>
    </row>
    <row r="160">
      <c r="A160" s="7" t="n"/>
      <c r="B160" s="8" t="n"/>
      <c r="C160" s="8" t="n"/>
      <c r="D160" s="9" t="n"/>
      <c r="E160" s="9" t="n"/>
      <c r="F160" s="10" t="n"/>
      <c r="G160" s="11" t="n"/>
      <c r="H160" s="11" t="n"/>
      <c r="I160" s="11" t="n"/>
      <c r="J160" s="12" t="n"/>
      <c r="K160" s="9" t="n"/>
      <c r="L160" s="9" t="n"/>
      <c r="M160" s="9" t="n"/>
      <c r="N160" s="13">
        <f>IF(OR($E160="",$F160="",$G160="",$H160=""),"",ROUND(($H160-$G160)*$F160*IF($E160="Short",-1,1),2))</f>
        <v/>
      </c>
      <c r="O160" s="13">
        <f>IF($N160="","",ROUND($N160-N($J160),2))</f>
        <v/>
      </c>
      <c r="P160" s="13">
        <f>IF(OR($F160="",$G160="",$I160=""),"",ABS($G160-$I160)*$F160)</f>
        <v/>
      </c>
      <c r="Q160" s="14">
        <f>IF(OR($O160="",$P160=""),"",IF($P160=0,"",$O160/$P160))</f>
        <v/>
      </c>
      <c r="R160" s="15">
        <f>IF(OR($B160="",$C160=""),"",ROUND(($C160-$B160)*1440,0))</f>
        <v/>
      </c>
      <c r="S160" s="16">
        <f>IF($O160="","",IF($O160&gt;0,"Win",IF($O160&lt;0,"Loss","Scratch")))</f>
        <v/>
      </c>
      <c r="T160" s="13">
        <f>IF($O160="","",SUM($O$2:$O160))</f>
        <v/>
      </c>
      <c r="U160" s="13">
        <f>IF($T160="","",$T160-MAX(0,MAX($T$2:$T160)))</f>
        <v/>
      </c>
    </row>
    <row r="161">
      <c r="A161" s="7" t="n"/>
      <c r="B161" s="8" t="n"/>
      <c r="C161" s="8" t="n"/>
      <c r="D161" s="9" t="n"/>
      <c r="E161" s="9" t="n"/>
      <c r="F161" s="10" t="n"/>
      <c r="G161" s="11" t="n"/>
      <c r="H161" s="11" t="n"/>
      <c r="I161" s="11" t="n"/>
      <c r="J161" s="12" t="n"/>
      <c r="K161" s="9" t="n"/>
      <c r="L161" s="9" t="n"/>
      <c r="M161" s="9" t="n"/>
      <c r="N161" s="13">
        <f>IF(OR($E161="",$F161="",$G161="",$H161=""),"",ROUND(($H161-$G161)*$F161*IF($E161="Short",-1,1),2))</f>
        <v/>
      </c>
      <c r="O161" s="13">
        <f>IF($N161="","",ROUND($N161-N($J161),2))</f>
        <v/>
      </c>
      <c r="P161" s="13">
        <f>IF(OR($F161="",$G161="",$I161=""),"",ABS($G161-$I161)*$F161)</f>
        <v/>
      </c>
      <c r="Q161" s="14">
        <f>IF(OR($O161="",$P161=""),"",IF($P161=0,"",$O161/$P161))</f>
        <v/>
      </c>
      <c r="R161" s="15">
        <f>IF(OR($B161="",$C161=""),"",ROUND(($C161-$B161)*1440,0))</f>
        <v/>
      </c>
      <c r="S161" s="16">
        <f>IF($O161="","",IF($O161&gt;0,"Win",IF($O161&lt;0,"Loss","Scratch")))</f>
        <v/>
      </c>
      <c r="T161" s="13">
        <f>IF($O161="","",SUM($O$2:$O161))</f>
        <v/>
      </c>
      <c r="U161" s="13">
        <f>IF($T161="","",$T161-MAX(0,MAX($T$2:$T161)))</f>
        <v/>
      </c>
    </row>
    <row r="162">
      <c r="A162" s="7" t="n"/>
      <c r="B162" s="8" t="n"/>
      <c r="C162" s="8" t="n"/>
      <c r="D162" s="9" t="n"/>
      <c r="E162" s="9" t="n"/>
      <c r="F162" s="10" t="n"/>
      <c r="G162" s="11" t="n"/>
      <c r="H162" s="11" t="n"/>
      <c r="I162" s="11" t="n"/>
      <c r="J162" s="12" t="n"/>
      <c r="K162" s="9" t="n"/>
      <c r="L162" s="9" t="n"/>
      <c r="M162" s="9" t="n"/>
      <c r="N162" s="13">
        <f>IF(OR($E162="",$F162="",$G162="",$H162=""),"",ROUND(($H162-$G162)*$F162*IF($E162="Short",-1,1),2))</f>
        <v/>
      </c>
      <c r="O162" s="13">
        <f>IF($N162="","",ROUND($N162-N($J162),2))</f>
        <v/>
      </c>
      <c r="P162" s="13">
        <f>IF(OR($F162="",$G162="",$I162=""),"",ABS($G162-$I162)*$F162)</f>
        <v/>
      </c>
      <c r="Q162" s="14">
        <f>IF(OR($O162="",$P162=""),"",IF($P162=0,"",$O162/$P162))</f>
        <v/>
      </c>
      <c r="R162" s="15">
        <f>IF(OR($B162="",$C162=""),"",ROUND(($C162-$B162)*1440,0))</f>
        <v/>
      </c>
      <c r="S162" s="16">
        <f>IF($O162="","",IF($O162&gt;0,"Win",IF($O162&lt;0,"Loss","Scratch")))</f>
        <v/>
      </c>
      <c r="T162" s="13">
        <f>IF($O162="","",SUM($O$2:$O162))</f>
        <v/>
      </c>
      <c r="U162" s="13">
        <f>IF($T162="","",$T162-MAX(0,MAX($T$2:$T162)))</f>
        <v/>
      </c>
    </row>
    <row r="163">
      <c r="A163" s="7" t="n"/>
      <c r="B163" s="8" t="n"/>
      <c r="C163" s="8" t="n"/>
      <c r="D163" s="9" t="n"/>
      <c r="E163" s="9" t="n"/>
      <c r="F163" s="10" t="n"/>
      <c r="G163" s="11" t="n"/>
      <c r="H163" s="11" t="n"/>
      <c r="I163" s="11" t="n"/>
      <c r="J163" s="12" t="n"/>
      <c r="K163" s="9" t="n"/>
      <c r="L163" s="9" t="n"/>
      <c r="M163" s="9" t="n"/>
      <c r="N163" s="13">
        <f>IF(OR($E163="",$F163="",$G163="",$H163=""),"",ROUND(($H163-$G163)*$F163*IF($E163="Short",-1,1),2))</f>
        <v/>
      </c>
      <c r="O163" s="13">
        <f>IF($N163="","",ROUND($N163-N($J163),2))</f>
        <v/>
      </c>
      <c r="P163" s="13">
        <f>IF(OR($F163="",$G163="",$I163=""),"",ABS($G163-$I163)*$F163)</f>
        <v/>
      </c>
      <c r="Q163" s="14">
        <f>IF(OR($O163="",$P163=""),"",IF($P163=0,"",$O163/$P163))</f>
        <v/>
      </c>
      <c r="R163" s="15">
        <f>IF(OR($B163="",$C163=""),"",ROUND(($C163-$B163)*1440,0))</f>
        <v/>
      </c>
      <c r="S163" s="16">
        <f>IF($O163="","",IF($O163&gt;0,"Win",IF($O163&lt;0,"Loss","Scratch")))</f>
        <v/>
      </c>
      <c r="T163" s="13">
        <f>IF($O163="","",SUM($O$2:$O163))</f>
        <v/>
      </c>
      <c r="U163" s="13">
        <f>IF($T163="","",$T163-MAX(0,MAX($T$2:$T163)))</f>
        <v/>
      </c>
    </row>
    <row r="164">
      <c r="A164" s="7" t="n"/>
      <c r="B164" s="8" t="n"/>
      <c r="C164" s="8" t="n"/>
      <c r="D164" s="9" t="n"/>
      <c r="E164" s="9" t="n"/>
      <c r="F164" s="10" t="n"/>
      <c r="G164" s="11" t="n"/>
      <c r="H164" s="11" t="n"/>
      <c r="I164" s="11" t="n"/>
      <c r="J164" s="12" t="n"/>
      <c r="K164" s="9" t="n"/>
      <c r="L164" s="9" t="n"/>
      <c r="M164" s="9" t="n"/>
      <c r="N164" s="13">
        <f>IF(OR($E164="",$F164="",$G164="",$H164=""),"",ROUND(($H164-$G164)*$F164*IF($E164="Short",-1,1),2))</f>
        <v/>
      </c>
      <c r="O164" s="13">
        <f>IF($N164="","",ROUND($N164-N($J164),2))</f>
        <v/>
      </c>
      <c r="P164" s="13">
        <f>IF(OR($F164="",$G164="",$I164=""),"",ABS($G164-$I164)*$F164)</f>
        <v/>
      </c>
      <c r="Q164" s="14">
        <f>IF(OR($O164="",$P164=""),"",IF($P164=0,"",$O164/$P164))</f>
        <v/>
      </c>
      <c r="R164" s="15">
        <f>IF(OR($B164="",$C164=""),"",ROUND(($C164-$B164)*1440,0))</f>
        <v/>
      </c>
      <c r="S164" s="16">
        <f>IF($O164="","",IF($O164&gt;0,"Win",IF($O164&lt;0,"Loss","Scratch")))</f>
        <v/>
      </c>
      <c r="T164" s="13">
        <f>IF($O164="","",SUM($O$2:$O164))</f>
        <v/>
      </c>
      <c r="U164" s="13">
        <f>IF($T164="","",$T164-MAX(0,MAX($T$2:$T164)))</f>
        <v/>
      </c>
    </row>
    <row r="165">
      <c r="A165" s="7" t="n"/>
      <c r="B165" s="8" t="n"/>
      <c r="C165" s="8" t="n"/>
      <c r="D165" s="9" t="n"/>
      <c r="E165" s="9" t="n"/>
      <c r="F165" s="10" t="n"/>
      <c r="G165" s="11" t="n"/>
      <c r="H165" s="11" t="n"/>
      <c r="I165" s="11" t="n"/>
      <c r="J165" s="12" t="n"/>
      <c r="K165" s="9" t="n"/>
      <c r="L165" s="9" t="n"/>
      <c r="M165" s="9" t="n"/>
      <c r="N165" s="13">
        <f>IF(OR($E165="",$F165="",$G165="",$H165=""),"",ROUND(($H165-$G165)*$F165*IF($E165="Short",-1,1),2))</f>
        <v/>
      </c>
      <c r="O165" s="13">
        <f>IF($N165="","",ROUND($N165-N($J165),2))</f>
        <v/>
      </c>
      <c r="P165" s="13">
        <f>IF(OR($F165="",$G165="",$I165=""),"",ABS($G165-$I165)*$F165)</f>
        <v/>
      </c>
      <c r="Q165" s="14">
        <f>IF(OR($O165="",$P165=""),"",IF($P165=0,"",$O165/$P165))</f>
        <v/>
      </c>
      <c r="R165" s="15">
        <f>IF(OR($B165="",$C165=""),"",ROUND(($C165-$B165)*1440,0))</f>
        <v/>
      </c>
      <c r="S165" s="16">
        <f>IF($O165="","",IF($O165&gt;0,"Win",IF($O165&lt;0,"Loss","Scratch")))</f>
        <v/>
      </c>
      <c r="T165" s="13">
        <f>IF($O165="","",SUM($O$2:$O165))</f>
        <v/>
      </c>
      <c r="U165" s="13">
        <f>IF($T165="","",$T165-MAX(0,MAX($T$2:$T165)))</f>
        <v/>
      </c>
    </row>
    <row r="166">
      <c r="A166" s="7" t="n"/>
      <c r="B166" s="8" t="n"/>
      <c r="C166" s="8" t="n"/>
      <c r="D166" s="9" t="n"/>
      <c r="E166" s="9" t="n"/>
      <c r="F166" s="10" t="n"/>
      <c r="G166" s="11" t="n"/>
      <c r="H166" s="11" t="n"/>
      <c r="I166" s="11" t="n"/>
      <c r="J166" s="12" t="n"/>
      <c r="K166" s="9" t="n"/>
      <c r="L166" s="9" t="n"/>
      <c r="M166" s="9" t="n"/>
      <c r="N166" s="13">
        <f>IF(OR($E166="",$F166="",$G166="",$H166=""),"",ROUND(($H166-$G166)*$F166*IF($E166="Short",-1,1),2))</f>
        <v/>
      </c>
      <c r="O166" s="13">
        <f>IF($N166="","",ROUND($N166-N($J166),2))</f>
        <v/>
      </c>
      <c r="P166" s="13">
        <f>IF(OR($F166="",$G166="",$I166=""),"",ABS($G166-$I166)*$F166)</f>
        <v/>
      </c>
      <c r="Q166" s="14">
        <f>IF(OR($O166="",$P166=""),"",IF($P166=0,"",$O166/$P166))</f>
        <v/>
      </c>
      <c r="R166" s="15">
        <f>IF(OR($B166="",$C166=""),"",ROUND(($C166-$B166)*1440,0))</f>
        <v/>
      </c>
      <c r="S166" s="16">
        <f>IF($O166="","",IF($O166&gt;0,"Win",IF($O166&lt;0,"Loss","Scratch")))</f>
        <v/>
      </c>
      <c r="T166" s="13">
        <f>IF($O166="","",SUM($O$2:$O166))</f>
        <v/>
      </c>
      <c r="U166" s="13">
        <f>IF($T166="","",$T166-MAX(0,MAX($T$2:$T166)))</f>
        <v/>
      </c>
    </row>
    <row r="167">
      <c r="A167" s="7" t="n"/>
      <c r="B167" s="8" t="n"/>
      <c r="C167" s="8" t="n"/>
      <c r="D167" s="9" t="n"/>
      <c r="E167" s="9" t="n"/>
      <c r="F167" s="10" t="n"/>
      <c r="G167" s="11" t="n"/>
      <c r="H167" s="11" t="n"/>
      <c r="I167" s="11" t="n"/>
      <c r="J167" s="12" t="n"/>
      <c r="K167" s="9" t="n"/>
      <c r="L167" s="9" t="n"/>
      <c r="M167" s="9" t="n"/>
      <c r="N167" s="13">
        <f>IF(OR($E167="",$F167="",$G167="",$H167=""),"",ROUND(($H167-$G167)*$F167*IF($E167="Short",-1,1),2))</f>
        <v/>
      </c>
      <c r="O167" s="13">
        <f>IF($N167="","",ROUND($N167-N($J167),2))</f>
        <v/>
      </c>
      <c r="P167" s="13">
        <f>IF(OR($F167="",$G167="",$I167=""),"",ABS($G167-$I167)*$F167)</f>
        <v/>
      </c>
      <c r="Q167" s="14">
        <f>IF(OR($O167="",$P167=""),"",IF($P167=0,"",$O167/$P167))</f>
        <v/>
      </c>
      <c r="R167" s="15">
        <f>IF(OR($B167="",$C167=""),"",ROUND(($C167-$B167)*1440,0))</f>
        <v/>
      </c>
      <c r="S167" s="16">
        <f>IF($O167="","",IF($O167&gt;0,"Win",IF($O167&lt;0,"Loss","Scratch")))</f>
        <v/>
      </c>
      <c r="T167" s="13">
        <f>IF($O167="","",SUM($O$2:$O167))</f>
        <v/>
      </c>
      <c r="U167" s="13">
        <f>IF($T167="","",$T167-MAX(0,MAX($T$2:$T167)))</f>
        <v/>
      </c>
    </row>
    <row r="168">
      <c r="A168" s="7" t="n"/>
      <c r="B168" s="8" t="n"/>
      <c r="C168" s="8" t="n"/>
      <c r="D168" s="9" t="n"/>
      <c r="E168" s="9" t="n"/>
      <c r="F168" s="10" t="n"/>
      <c r="G168" s="11" t="n"/>
      <c r="H168" s="11" t="n"/>
      <c r="I168" s="11" t="n"/>
      <c r="J168" s="12" t="n"/>
      <c r="K168" s="9" t="n"/>
      <c r="L168" s="9" t="n"/>
      <c r="M168" s="9" t="n"/>
      <c r="N168" s="13">
        <f>IF(OR($E168="",$F168="",$G168="",$H168=""),"",ROUND(($H168-$G168)*$F168*IF($E168="Short",-1,1),2))</f>
        <v/>
      </c>
      <c r="O168" s="13">
        <f>IF($N168="","",ROUND($N168-N($J168),2))</f>
        <v/>
      </c>
      <c r="P168" s="13">
        <f>IF(OR($F168="",$G168="",$I168=""),"",ABS($G168-$I168)*$F168)</f>
        <v/>
      </c>
      <c r="Q168" s="14">
        <f>IF(OR($O168="",$P168=""),"",IF($P168=0,"",$O168/$P168))</f>
        <v/>
      </c>
      <c r="R168" s="15">
        <f>IF(OR($B168="",$C168=""),"",ROUND(($C168-$B168)*1440,0))</f>
        <v/>
      </c>
      <c r="S168" s="16">
        <f>IF($O168="","",IF($O168&gt;0,"Win",IF($O168&lt;0,"Loss","Scratch")))</f>
        <v/>
      </c>
      <c r="T168" s="13">
        <f>IF($O168="","",SUM($O$2:$O168))</f>
        <v/>
      </c>
      <c r="U168" s="13">
        <f>IF($T168="","",$T168-MAX(0,MAX($T$2:$T168)))</f>
        <v/>
      </c>
    </row>
    <row r="169">
      <c r="A169" s="7" t="n"/>
      <c r="B169" s="8" t="n"/>
      <c r="C169" s="8" t="n"/>
      <c r="D169" s="9" t="n"/>
      <c r="E169" s="9" t="n"/>
      <c r="F169" s="10" t="n"/>
      <c r="G169" s="11" t="n"/>
      <c r="H169" s="11" t="n"/>
      <c r="I169" s="11" t="n"/>
      <c r="J169" s="12" t="n"/>
      <c r="K169" s="9" t="n"/>
      <c r="L169" s="9" t="n"/>
      <c r="M169" s="9" t="n"/>
      <c r="N169" s="13">
        <f>IF(OR($E169="",$F169="",$G169="",$H169=""),"",ROUND(($H169-$G169)*$F169*IF($E169="Short",-1,1),2))</f>
        <v/>
      </c>
      <c r="O169" s="13">
        <f>IF($N169="","",ROUND($N169-N($J169),2))</f>
        <v/>
      </c>
      <c r="P169" s="13">
        <f>IF(OR($F169="",$G169="",$I169=""),"",ABS($G169-$I169)*$F169)</f>
        <v/>
      </c>
      <c r="Q169" s="14">
        <f>IF(OR($O169="",$P169=""),"",IF($P169=0,"",$O169/$P169))</f>
        <v/>
      </c>
      <c r="R169" s="15">
        <f>IF(OR($B169="",$C169=""),"",ROUND(($C169-$B169)*1440,0))</f>
        <v/>
      </c>
      <c r="S169" s="16">
        <f>IF($O169="","",IF($O169&gt;0,"Win",IF($O169&lt;0,"Loss","Scratch")))</f>
        <v/>
      </c>
      <c r="T169" s="13">
        <f>IF($O169="","",SUM($O$2:$O169))</f>
        <v/>
      </c>
      <c r="U169" s="13">
        <f>IF($T169="","",$T169-MAX(0,MAX($T$2:$T169)))</f>
        <v/>
      </c>
    </row>
    <row r="170">
      <c r="A170" s="7" t="n"/>
      <c r="B170" s="8" t="n"/>
      <c r="C170" s="8" t="n"/>
      <c r="D170" s="9" t="n"/>
      <c r="E170" s="9" t="n"/>
      <c r="F170" s="10" t="n"/>
      <c r="G170" s="11" t="n"/>
      <c r="H170" s="11" t="n"/>
      <c r="I170" s="11" t="n"/>
      <c r="J170" s="12" t="n"/>
      <c r="K170" s="9" t="n"/>
      <c r="L170" s="9" t="n"/>
      <c r="M170" s="9" t="n"/>
      <c r="N170" s="13">
        <f>IF(OR($E170="",$F170="",$G170="",$H170=""),"",ROUND(($H170-$G170)*$F170*IF($E170="Short",-1,1),2))</f>
        <v/>
      </c>
      <c r="O170" s="13">
        <f>IF($N170="","",ROUND($N170-N($J170),2))</f>
        <v/>
      </c>
      <c r="P170" s="13">
        <f>IF(OR($F170="",$G170="",$I170=""),"",ABS($G170-$I170)*$F170)</f>
        <v/>
      </c>
      <c r="Q170" s="14">
        <f>IF(OR($O170="",$P170=""),"",IF($P170=0,"",$O170/$P170))</f>
        <v/>
      </c>
      <c r="R170" s="15">
        <f>IF(OR($B170="",$C170=""),"",ROUND(($C170-$B170)*1440,0))</f>
        <v/>
      </c>
      <c r="S170" s="16">
        <f>IF($O170="","",IF($O170&gt;0,"Win",IF($O170&lt;0,"Loss","Scratch")))</f>
        <v/>
      </c>
      <c r="T170" s="13">
        <f>IF($O170="","",SUM($O$2:$O170))</f>
        <v/>
      </c>
      <c r="U170" s="13">
        <f>IF($T170="","",$T170-MAX(0,MAX($T$2:$T170)))</f>
        <v/>
      </c>
    </row>
    <row r="171">
      <c r="A171" s="7" t="n"/>
      <c r="B171" s="8" t="n"/>
      <c r="C171" s="8" t="n"/>
      <c r="D171" s="9" t="n"/>
      <c r="E171" s="9" t="n"/>
      <c r="F171" s="10" t="n"/>
      <c r="G171" s="11" t="n"/>
      <c r="H171" s="11" t="n"/>
      <c r="I171" s="11" t="n"/>
      <c r="J171" s="12" t="n"/>
      <c r="K171" s="9" t="n"/>
      <c r="L171" s="9" t="n"/>
      <c r="M171" s="9" t="n"/>
      <c r="N171" s="13">
        <f>IF(OR($E171="",$F171="",$G171="",$H171=""),"",ROUND(($H171-$G171)*$F171*IF($E171="Short",-1,1),2))</f>
        <v/>
      </c>
      <c r="O171" s="13">
        <f>IF($N171="","",ROUND($N171-N($J171),2))</f>
        <v/>
      </c>
      <c r="P171" s="13">
        <f>IF(OR($F171="",$G171="",$I171=""),"",ABS($G171-$I171)*$F171)</f>
        <v/>
      </c>
      <c r="Q171" s="14">
        <f>IF(OR($O171="",$P171=""),"",IF($P171=0,"",$O171/$P171))</f>
        <v/>
      </c>
      <c r="R171" s="15">
        <f>IF(OR($B171="",$C171=""),"",ROUND(($C171-$B171)*1440,0))</f>
        <v/>
      </c>
      <c r="S171" s="16">
        <f>IF($O171="","",IF($O171&gt;0,"Win",IF($O171&lt;0,"Loss","Scratch")))</f>
        <v/>
      </c>
      <c r="T171" s="13">
        <f>IF($O171="","",SUM($O$2:$O171))</f>
        <v/>
      </c>
      <c r="U171" s="13">
        <f>IF($T171="","",$T171-MAX(0,MAX($T$2:$T171)))</f>
        <v/>
      </c>
    </row>
    <row r="172">
      <c r="A172" s="7" t="n"/>
      <c r="B172" s="8" t="n"/>
      <c r="C172" s="8" t="n"/>
      <c r="D172" s="9" t="n"/>
      <c r="E172" s="9" t="n"/>
      <c r="F172" s="10" t="n"/>
      <c r="G172" s="11" t="n"/>
      <c r="H172" s="11" t="n"/>
      <c r="I172" s="11" t="n"/>
      <c r="J172" s="12" t="n"/>
      <c r="K172" s="9" t="n"/>
      <c r="L172" s="9" t="n"/>
      <c r="M172" s="9" t="n"/>
      <c r="N172" s="13">
        <f>IF(OR($E172="",$F172="",$G172="",$H172=""),"",ROUND(($H172-$G172)*$F172*IF($E172="Short",-1,1),2))</f>
        <v/>
      </c>
      <c r="O172" s="13">
        <f>IF($N172="","",ROUND($N172-N($J172),2))</f>
        <v/>
      </c>
      <c r="P172" s="13">
        <f>IF(OR($F172="",$G172="",$I172=""),"",ABS($G172-$I172)*$F172)</f>
        <v/>
      </c>
      <c r="Q172" s="14">
        <f>IF(OR($O172="",$P172=""),"",IF($P172=0,"",$O172/$P172))</f>
        <v/>
      </c>
      <c r="R172" s="15">
        <f>IF(OR($B172="",$C172=""),"",ROUND(($C172-$B172)*1440,0))</f>
        <v/>
      </c>
      <c r="S172" s="16">
        <f>IF($O172="","",IF($O172&gt;0,"Win",IF($O172&lt;0,"Loss","Scratch")))</f>
        <v/>
      </c>
      <c r="T172" s="13">
        <f>IF($O172="","",SUM($O$2:$O172))</f>
        <v/>
      </c>
      <c r="U172" s="13">
        <f>IF($T172="","",$T172-MAX(0,MAX($T$2:$T172)))</f>
        <v/>
      </c>
    </row>
    <row r="173">
      <c r="A173" s="7" t="n"/>
      <c r="B173" s="8" t="n"/>
      <c r="C173" s="8" t="n"/>
      <c r="D173" s="9" t="n"/>
      <c r="E173" s="9" t="n"/>
      <c r="F173" s="10" t="n"/>
      <c r="G173" s="11" t="n"/>
      <c r="H173" s="11" t="n"/>
      <c r="I173" s="11" t="n"/>
      <c r="J173" s="12" t="n"/>
      <c r="K173" s="9" t="n"/>
      <c r="L173" s="9" t="n"/>
      <c r="M173" s="9" t="n"/>
      <c r="N173" s="13">
        <f>IF(OR($E173="",$F173="",$G173="",$H173=""),"",ROUND(($H173-$G173)*$F173*IF($E173="Short",-1,1),2))</f>
        <v/>
      </c>
      <c r="O173" s="13">
        <f>IF($N173="","",ROUND($N173-N($J173),2))</f>
        <v/>
      </c>
      <c r="P173" s="13">
        <f>IF(OR($F173="",$G173="",$I173=""),"",ABS($G173-$I173)*$F173)</f>
        <v/>
      </c>
      <c r="Q173" s="14">
        <f>IF(OR($O173="",$P173=""),"",IF($P173=0,"",$O173/$P173))</f>
        <v/>
      </c>
      <c r="R173" s="15">
        <f>IF(OR($B173="",$C173=""),"",ROUND(($C173-$B173)*1440,0))</f>
        <v/>
      </c>
      <c r="S173" s="16">
        <f>IF($O173="","",IF($O173&gt;0,"Win",IF($O173&lt;0,"Loss","Scratch")))</f>
        <v/>
      </c>
      <c r="T173" s="13">
        <f>IF($O173="","",SUM($O$2:$O173))</f>
        <v/>
      </c>
      <c r="U173" s="13">
        <f>IF($T173="","",$T173-MAX(0,MAX($T$2:$T173)))</f>
        <v/>
      </c>
    </row>
    <row r="174">
      <c r="A174" s="7" t="n"/>
      <c r="B174" s="8" t="n"/>
      <c r="C174" s="8" t="n"/>
      <c r="D174" s="9" t="n"/>
      <c r="E174" s="9" t="n"/>
      <c r="F174" s="10" t="n"/>
      <c r="G174" s="11" t="n"/>
      <c r="H174" s="11" t="n"/>
      <c r="I174" s="11" t="n"/>
      <c r="J174" s="12" t="n"/>
      <c r="K174" s="9" t="n"/>
      <c r="L174" s="9" t="n"/>
      <c r="M174" s="9" t="n"/>
      <c r="N174" s="13">
        <f>IF(OR($E174="",$F174="",$G174="",$H174=""),"",ROUND(($H174-$G174)*$F174*IF($E174="Short",-1,1),2))</f>
        <v/>
      </c>
      <c r="O174" s="13">
        <f>IF($N174="","",ROUND($N174-N($J174),2))</f>
        <v/>
      </c>
      <c r="P174" s="13">
        <f>IF(OR($F174="",$G174="",$I174=""),"",ABS($G174-$I174)*$F174)</f>
        <v/>
      </c>
      <c r="Q174" s="14">
        <f>IF(OR($O174="",$P174=""),"",IF($P174=0,"",$O174/$P174))</f>
        <v/>
      </c>
      <c r="R174" s="15">
        <f>IF(OR($B174="",$C174=""),"",ROUND(($C174-$B174)*1440,0))</f>
        <v/>
      </c>
      <c r="S174" s="16">
        <f>IF($O174="","",IF($O174&gt;0,"Win",IF($O174&lt;0,"Loss","Scratch")))</f>
        <v/>
      </c>
      <c r="T174" s="13">
        <f>IF($O174="","",SUM($O$2:$O174))</f>
        <v/>
      </c>
      <c r="U174" s="13">
        <f>IF($T174="","",$T174-MAX(0,MAX($T$2:$T174)))</f>
        <v/>
      </c>
    </row>
    <row r="175">
      <c r="A175" s="7" t="n"/>
      <c r="B175" s="8" t="n"/>
      <c r="C175" s="8" t="n"/>
      <c r="D175" s="9" t="n"/>
      <c r="E175" s="9" t="n"/>
      <c r="F175" s="10" t="n"/>
      <c r="G175" s="11" t="n"/>
      <c r="H175" s="11" t="n"/>
      <c r="I175" s="11" t="n"/>
      <c r="J175" s="12" t="n"/>
      <c r="K175" s="9" t="n"/>
      <c r="L175" s="9" t="n"/>
      <c r="M175" s="9" t="n"/>
      <c r="N175" s="13">
        <f>IF(OR($E175="",$F175="",$G175="",$H175=""),"",ROUND(($H175-$G175)*$F175*IF($E175="Short",-1,1),2))</f>
        <v/>
      </c>
      <c r="O175" s="13">
        <f>IF($N175="","",ROUND($N175-N($J175),2))</f>
        <v/>
      </c>
      <c r="P175" s="13">
        <f>IF(OR($F175="",$G175="",$I175=""),"",ABS($G175-$I175)*$F175)</f>
        <v/>
      </c>
      <c r="Q175" s="14">
        <f>IF(OR($O175="",$P175=""),"",IF($P175=0,"",$O175/$P175))</f>
        <v/>
      </c>
      <c r="R175" s="15">
        <f>IF(OR($B175="",$C175=""),"",ROUND(($C175-$B175)*1440,0))</f>
        <v/>
      </c>
      <c r="S175" s="16">
        <f>IF($O175="","",IF($O175&gt;0,"Win",IF($O175&lt;0,"Loss","Scratch")))</f>
        <v/>
      </c>
      <c r="T175" s="13">
        <f>IF($O175="","",SUM($O$2:$O175))</f>
        <v/>
      </c>
      <c r="U175" s="13">
        <f>IF($T175="","",$T175-MAX(0,MAX($T$2:$T175)))</f>
        <v/>
      </c>
    </row>
    <row r="176">
      <c r="A176" s="7" t="n"/>
      <c r="B176" s="8" t="n"/>
      <c r="C176" s="8" t="n"/>
      <c r="D176" s="9" t="n"/>
      <c r="E176" s="9" t="n"/>
      <c r="F176" s="10" t="n"/>
      <c r="G176" s="11" t="n"/>
      <c r="H176" s="11" t="n"/>
      <c r="I176" s="11" t="n"/>
      <c r="J176" s="12" t="n"/>
      <c r="K176" s="9" t="n"/>
      <c r="L176" s="9" t="n"/>
      <c r="M176" s="9" t="n"/>
      <c r="N176" s="13">
        <f>IF(OR($E176="",$F176="",$G176="",$H176=""),"",ROUND(($H176-$G176)*$F176*IF($E176="Short",-1,1),2))</f>
        <v/>
      </c>
      <c r="O176" s="13">
        <f>IF($N176="","",ROUND($N176-N($J176),2))</f>
        <v/>
      </c>
      <c r="P176" s="13">
        <f>IF(OR($F176="",$G176="",$I176=""),"",ABS($G176-$I176)*$F176)</f>
        <v/>
      </c>
      <c r="Q176" s="14">
        <f>IF(OR($O176="",$P176=""),"",IF($P176=0,"",$O176/$P176))</f>
        <v/>
      </c>
      <c r="R176" s="15">
        <f>IF(OR($B176="",$C176=""),"",ROUND(($C176-$B176)*1440,0))</f>
        <v/>
      </c>
      <c r="S176" s="16">
        <f>IF($O176="","",IF($O176&gt;0,"Win",IF($O176&lt;0,"Loss","Scratch")))</f>
        <v/>
      </c>
      <c r="T176" s="13">
        <f>IF($O176="","",SUM($O$2:$O176))</f>
        <v/>
      </c>
      <c r="U176" s="13">
        <f>IF($T176="","",$T176-MAX(0,MAX($T$2:$T176)))</f>
        <v/>
      </c>
    </row>
    <row r="177">
      <c r="A177" s="7" t="n"/>
      <c r="B177" s="8" t="n"/>
      <c r="C177" s="8" t="n"/>
      <c r="D177" s="9" t="n"/>
      <c r="E177" s="9" t="n"/>
      <c r="F177" s="10" t="n"/>
      <c r="G177" s="11" t="n"/>
      <c r="H177" s="11" t="n"/>
      <c r="I177" s="11" t="n"/>
      <c r="J177" s="12" t="n"/>
      <c r="K177" s="9" t="n"/>
      <c r="L177" s="9" t="n"/>
      <c r="M177" s="9" t="n"/>
      <c r="N177" s="13">
        <f>IF(OR($E177="",$F177="",$G177="",$H177=""),"",ROUND(($H177-$G177)*$F177*IF($E177="Short",-1,1),2))</f>
        <v/>
      </c>
      <c r="O177" s="13">
        <f>IF($N177="","",ROUND($N177-N($J177),2))</f>
        <v/>
      </c>
      <c r="P177" s="13">
        <f>IF(OR($F177="",$G177="",$I177=""),"",ABS($G177-$I177)*$F177)</f>
        <v/>
      </c>
      <c r="Q177" s="14">
        <f>IF(OR($O177="",$P177=""),"",IF($P177=0,"",$O177/$P177))</f>
        <v/>
      </c>
      <c r="R177" s="15">
        <f>IF(OR($B177="",$C177=""),"",ROUND(($C177-$B177)*1440,0))</f>
        <v/>
      </c>
      <c r="S177" s="16">
        <f>IF($O177="","",IF($O177&gt;0,"Win",IF($O177&lt;0,"Loss","Scratch")))</f>
        <v/>
      </c>
      <c r="T177" s="13">
        <f>IF($O177="","",SUM($O$2:$O177))</f>
        <v/>
      </c>
      <c r="U177" s="13">
        <f>IF($T177="","",$T177-MAX(0,MAX($T$2:$T177)))</f>
        <v/>
      </c>
    </row>
    <row r="178">
      <c r="A178" s="7" t="n"/>
      <c r="B178" s="8" t="n"/>
      <c r="C178" s="8" t="n"/>
      <c r="D178" s="9" t="n"/>
      <c r="E178" s="9" t="n"/>
      <c r="F178" s="10" t="n"/>
      <c r="G178" s="11" t="n"/>
      <c r="H178" s="11" t="n"/>
      <c r="I178" s="11" t="n"/>
      <c r="J178" s="12" t="n"/>
      <c r="K178" s="9" t="n"/>
      <c r="L178" s="9" t="n"/>
      <c r="M178" s="9" t="n"/>
      <c r="N178" s="13">
        <f>IF(OR($E178="",$F178="",$G178="",$H178=""),"",ROUND(($H178-$G178)*$F178*IF($E178="Short",-1,1),2))</f>
        <v/>
      </c>
      <c r="O178" s="13">
        <f>IF($N178="","",ROUND($N178-N($J178),2))</f>
        <v/>
      </c>
      <c r="P178" s="13">
        <f>IF(OR($F178="",$G178="",$I178=""),"",ABS($G178-$I178)*$F178)</f>
        <v/>
      </c>
      <c r="Q178" s="14">
        <f>IF(OR($O178="",$P178=""),"",IF($P178=0,"",$O178/$P178))</f>
        <v/>
      </c>
      <c r="R178" s="15">
        <f>IF(OR($B178="",$C178=""),"",ROUND(($C178-$B178)*1440,0))</f>
        <v/>
      </c>
      <c r="S178" s="16">
        <f>IF($O178="","",IF($O178&gt;0,"Win",IF($O178&lt;0,"Loss","Scratch")))</f>
        <v/>
      </c>
      <c r="T178" s="13">
        <f>IF($O178="","",SUM($O$2:$O178))</f>
        <v/>
      </c>
      <c r="U178" s="13">
        <f>IF($T178="","",$T178-MAX(0,MAX($T$2:$T178)))</f>
        <v/>
      </c>
    </row>
    <row r="179">
      <c r="A179" s="7" t="n"/>
      <c r="B179" s="8" t="n"/>
      <c r="C179" s="8" t="n"/>
      <c r="D179" s="9" t="n"/>
      <c r="E179" s="9" t="n"/>
      <c r="F179" s="10" t="n"/>
      <c r="G179" s="11" t="n"/>
      <c r="H179" s="11" t="n"/>
      <c r="I179" s="11" t="n"/>
      <c r="J179" s="12" t="n"/>
      <c r="K179" s="9" t="n"/>
      <c r="L179" s="9" t="n"/>
      <c r="M179" s="9" t="n"/>
      <c r="N179" s="13">
        <f>IF(OR($E179="",$F179="",$G179="",$H179=""),"",ROUND(($H179-$G179)*$F179*IF($E179="Short",-1,1),2))</f>
        <v/>
      </c>
      <c r="O179" s="13">
        <f>IF($N179="","",ROUND($N179-N($J179),2))</f>
        <v/>
      </c>
      <c r="P179" s="13">
        <f>IF(OR($F179="",$G179="",$I179=""),"",ABS($G179-$I179)*$F179)</f>
        <v/>
      </c>
      <c r="Q179" s="14">
        <f>IF(OR($O179="",$P179=""),"",IF($P179=0,"",$O179/$P179))</f>
        <v/>
      </c>
      <c r="R179" s="15">
        <f>IF(OR($B179="",$C179=""),"",ROUND(($C179-$B179)*1440,0))</f>
        <v/>
      </c>
      <c r="S179" s="16">
        <f>IF($O179="","",IF($O179&gt;0,"Win",IF($O179&lt;0,"Loss","Scratch")))</f>
        <v/>
      </c>
      <c r="T179" s="13">
        <f>IF($O179="","",SUM($O$2:$O179))</f>
        <v/>
      </c>
      <c r="U179" s="13">
        <f>IF($T179="","",$T179-MAX(0,MAX($T$2:$T179)))</f>
        <v/>
      </c>
    </row>
    <row r="180">
      <c r="A180" s="7" t="n"/>
      <c r="B180" s="8" t="n"/>
      <c r="C180" s="8" t="n"/>
      <c r="D180" s="9" t="n"/>
      <c r="E180" s="9" t="n"/>
      <c r="F180" s="10" t="n"/>
      <c r="G180" s="11" t="n"/>
      <c r="H180" s="11" t="n"/>
      <c r="I180" s="11" t="n"/>
      <c r="J180" s="12" t="n"/>
      <c r="K180" s="9" t="n"/>
      <c r="L180" s="9" t="n"/>
      <c r="M180" s="9" t="n"/>
      <c r="N180" s="13">
        <f>IF(OR($E180="",$F180="",$G180="",$H180=""),"",ROUND(($H180-$G180)*$F180*IF($E180="Short",-1,1),2))</f>
        <v/>
      </c>
      <c r="O180" s="13">
        <f>IF($N180="","",ROUND($N180-N($J180),2))</f>
        <v/>
      </c>
      <c r="P180" s="13">
        <f>IF(OR($F180="",$G180="",$I180=""),"",ABS($G180-$I180)*$F180)</f>
        <v/>
      </c>
      <c r="Q180" s="14">
        <f>IF(OR($O180="",$P180=""),"",IF($P180=0,"",$O180/$P180))</f>
        <v/>
      </c>
      <c r="R180" s="15">
        <f>IF(OR($B180="",$C180=""),"",ROUND(($C180-$B180)*1440,0))</f>
        <v/>
      </c>
      <c r="S180" s="16">
        <f>IF($O180="","",IF($O180&gt;0,"Win",IF($O180&lt;0,"Loss","Scratch")))</f>
        <v/>
      </c>
      <c r="T180" s="13">
        <f>IF($O180="","",SUM($O$2:$O180))</f>
        <v/>
      </c>
      <c r="U180" s="13">
        <f>IF($T180="","",$T180-MAX(0,MAX($T$2:$T180)))</f>
        <v/>
      </c>
    </row>
    <row r="181">
      <c r="A181" s="7" t="n"/>
      <c r="B181" s="8" t="n"/>
      <c r="C181" s="8" t="n"/>
      <c r="D181" s="9" t="n"/>
      <c r="E181" s="9" t="n"/>
      <c r="F181" s="10" t="n"/>
      <c r="G181" s="11" t="n"/>
      <c r="H181" s="11" t="n"/>
      <c r="I181" s="11" t="n"/>
      <c r="J181" s="12" t="n"/>
      <c r="K181" s="9" t="n"/>
      <c r="L181" s="9" t="n"/>
      <c r="M181" s="9" t="n"/>
      <c r="N181" s="13">
        <f>IF(OR($E181="",$F181="",$G181="",$H181=""),"",ROUND(($H181-$G181)*$F181*IF($E181="Short",-1,1),2))</f>
        <v/>
      </c>
      <c r="O181" s="13">
        <f>IF($N181="","",ROUND($N181-N($J181),2))</f>
        <v/>
      </c>
      <c r="P181" s="13">
        <f>IF(OR($F181="",$G181="",$I181=""),"",ABS($G181-$I181)*$F181)</f>
        <v/>
      </c>
      <c r="Q181" s="14">
        <f>IF(OR($O181="",$P181=""),"",IF($P181=0,"",$O181/$P181))</f>
        <v/>
      </c>
      <c r="R181" s="15">
        <f>IF(OR($B181="",$C181=""),"",ROUND(($C181-$B181)*1440,0))</f>
        <v/>
      </c>
      <c r="S181" s="16">
        <f>IF($O181="","",IF($O181&gt;0,"Win",IF($O181&lt;0,"Loss","Scratch")))</f>
        <v/>
      </c>
      <c r="T181" s="13">
        <f>IF($O181="","",SUM($O$2:$O181))</f>
        <v/>
      </c>
      <c r="U181" s="13">
        <f>IF($T181="","",$T181-MAX(0,MAX($T$2:$T181)))</f>
        <v/>
      </c>
    </row>
    <row r="182">
      <c r="A182" s="7" t="n"/>
      <c r="B182" s="8" t="n"/>
      <c r="C182" s="8" t="n"/>
      <c r="D182" s="9" t="n"/>
      <c r="E182" s="9" t="n"/>
      <c r="F182" s="10" t="n"/>
      <c r="G182" s="11" t="n"/>
      <c r="H182" s="11" t="n"/>
      <c r="I182" s="11" t="n"/>
      <c r="J182" s="12" t="n"/>
      <c r="K182" s="9" t="n"/>
      <c r="L182" s="9" t="n"/>
      <c r="M182" s="9" t="n"/>
      <c r="N182" s="13">
        <f>IF(OR($E182="",$F182="",$G182="",$H182=""),"",ROUND(($H182-$G182)*$F182*IF($E182="Short",-1,1),2))</f>
        <v/>
      </c>
      <c r="O182" s="13">
        <f>IF($N182="","",ROUND($N182-N($J182),2))</f>
        <v/>
      </c>
      <c r="P182" s="13">
        <f>IF(OR($F182="",$G182="",$I182=""),"",ABS($G182-$I182)*$F182)</f>
        <v/>
      </c>
      <c r="Q182" s="14">
        <f>IF(OR($O182="",$P182=""),"",IF($P182=0,"",$O182/$P182))</f>
        <v/>
      </c>
      <c r="R182" s="15">
        <f>IF(OR($B182="",$C182=""),"",ROUND(($C182-$B182)*1440,0))</f>
        <v/>
      </c>
      <c r="S182" s="16">
        <f>IF($O182="","",IF($O182&gt;0,"Win",IF($O182&lt;0,"Loss","Scratch")))</f>
        <v/>
      </c>
      <c r="T182" s="13">
        <f>IF($O182="","",SUM($O$2:$O182))</f>
        <v/>
      </c>
      <c r="U182" s="13">
        <f>IF($T182="","",$T182-MAX(0,MAX($T$2:$T182)))</f>
        <v/>
      </c>
    </row>
    <row r="183">
      <c r="A183" s="7" t="n"/>
      <c r="B183" s="8" t="n"/>
      <c r="C183" s="8" t="n"/>
      <c r="D183" s="9" t="n"/>
      <c r="E183" s="9" t="n"/>
      <c r="F183" s="10" t="n"/>
      <c r="G183" s="11" t="n"/>
      <c r="H183" s="11" t="n"/>
      <c r="I183" s="11" t="n"/>
      <c r="J183" s="12" t="n"/>
      <c r="K183" s="9" t="n"/>
      <c r="L183" s="9" t="n"/>
      <c r="M183" s="9" t="n"/>
      <c r="N183" s="13">
        <f>IF(OR($E183="",$F183="",$G183="",$H183=""),"",ROUND(($H183-$G183)*$F183*IF($E183="Short",-1,1),2))</f>
        <v/>
      </c>
      <c r="O183" s="13">
        <f>IF($N183="","",ROUND($N183-N($J183),2))</f>
        <v/>
      </c>
      <c r="P183" s="13">
        <f>IF(OR($F183="",$G183="",$I183=""),"",ABS($G183-$I183)*$F183)</f>
        <v/>
      </c>
      <c r="Q183" s="14">
        <f>IF(OR($O183="",$P183=""),"",IF($P183=0,"",$O183/$P183))</f>
        <v/>
      </c>
      <c r="R183" s="15">
        <f>IF(OR($B183="",$C183=""),"",ROUND(($C183-$B183)*1440,0))</f>
        <v/>
      </c>
      <c r="S183" s="16">
        <f>IF($O183="","",IF($O183&gt;0,"Win",IF($O183&lt;0,"Loss","Scratch")))</f>
        <v/>
      </c>
      <c r="T183" s="13">
        <f>IF($O183="","",SUM($O$2:$O183))</f>
        <v/>
      </c>
      <c r="U183" s="13">
        <f>IF($T183="","",$T183-MAX(0,MAX($T$2:$T183)))</f>
        <v/>
      </c>
    </row>
    <row r="184">
      <c r="A184" s="7" t="n"/>
      <c r="B184" s="8" t="n"/>
      <c r="C184" s="8" t="n"/>
      <c r="D184" s="9" t="n"/>
      <c r="E184" s="9" t="n"/>
      <c r="F184" s="10" t="n"/>
      <c r="G184" s="11" t="n"/>
      <c r="H184" s="11" t="n"/>
      <c r="I184" s="11" t="n"/>
      <c r="J184" s="12" t="n"/>
      <c r="K184" s="9" t="n"/>
      <c r="L184" s="9" t="n"/>
      <c r="M184" s="9" t="n"/>
      <c r="N184" s="13">
        <f>IF(OR($E184="",$F184="",$G184="",$H184=""),"",ROUND(($H184-$G184)*$F184*IF($E184="Short",-1,1),2))</f>
        <v/>
      </c>
      <c r="O184" s="13">
        <f>IF($N184="","",ROUND($N184-N($J184),2))</f>
        <v/>
      </c>
      <c r="P184" s="13">
        <f>IF(OR($F184="",$G184="",$I184=""),"",ABS($G184-$I184)*$F184)</f>
        <v/>
      </c>
      <c r="Q184" s="14">
        <f>IF(OR($O184="",$P184=""),"",IF($P184=0,"",$O184/$P184))</f>
        <v/>
      </c>
      <c r="R184" s="15">
        <f>IF(OR($B184="",$C184=""),"",ROUND(($C184-$B184)*1440,0))</f>
        <v/>
      </c>
      <c r="S184" s="16">
        <f>IF($O184="","",IF($O184&gt;0,"Win",IF($O184&lt;0,"Loss","Scratch")))</f>
        <v/>
      </c>
      <c r="T184" s="13">
        <f>IF($O184="","",SUM($O$2:$O184))</f>
        <v/>
      </c>
      <c r="U184" s="13">
        <f>IF($T184="","",$T184-MAX(0,MAX($T$2:$T184)))</f>
        <v/>
      </c>
    </row>
    <row r="185">
      <c r="A185" s="7" t="n"/>
      <c r="B185" s="8" t="n"/>
      <c r="C185" s="8" t="n"/>
      <c r="D185" s="9" t="n"/>
      <c r="E185" s="9" t="n"/>
      <c r="F185" s="10" t="n"/>
      <c r="G185" s="11" t="n"/>
      <c r="H185" s="11" t="n"/>
      <c r="I185" s="11" t="n"/>
      <c r="J185" s="12" t="n"/>
      <c r="K185" s="9" t="n"/>
      <c r="L185" s="9" t="n"/>
      <c r="M185" s="9" t="n"/>
      <c r="N185" s="13">
        <f>IF(OR($E185="",$F185="",$G185="",$H185=""),"",ROUND(($H185-$G185)*$F185*IF($E185="Short",-1,1),2))</f>
        <v/>
      </c>
      <c r="O185" s="13">
        <f>IF($N185="","",ROUND($N185-N($J185),2))</f>
        <v/>
      </c>
      <c r="P185" s="13">
        <f>IF(OR($F185="",$G185="",$I185=""),"",ABS($G185-$I185)*$F185)</f>
        <v/>
      </c>
      <c r="Q185" s="14">
        <f>IF(OR($O185="",$P185=""),"",IF($P185=0,"",$O185/$P185))</f>
        <v/>
      </c>
      <c r="R185" s="15">
        <f>IF(OR($B185="",$C185=""),"",ROUND(($C185-$B185)*1440,0))</f>
        <v/>
      </c>
      <c r="S185" s="16">
        <f>IF($O185="","",IF($O185&gt;0,"Win",IF($O185&lt;0,"Loss","Scratch")))</f>
        <v/>
      </c>
      <c r="T185" s="13">
        <f>IF($O185="","",SUM($O$2:$O185))</f>
        <v/>
      </c>
      <c r="U185" s="13">
        <f>IF($T185="","",$T185-MAX(0,MAX($T$2:$T185)))</f>
        <v/>
      </c>
    </row>
    <row r="186">
      <c r="A186" s="7" t="n"/>
      <c r="B186" s="8" t="n"/>
      <c r="C186" s="8" t="n"/>
      <c r="D186" s="9" t="n"/>
      <c r="E186" s="9" t="n"/>
      <c r="F186" s="10" t="n"/>
      <c r="G186" s="11" t="n"/>
      <c r="H186" s="11" t="n"/>
      <c r="I186" s="11" t="n"/>
      <c r="J186" s="12" t="n"/>
      <c r="K186" s="9" t="n"/>
      <c r="L186" s="9" t="n"/>
      <c r="M186" s="9" t="n"/>
      <c r="N186" s="13">
        <f>IF(OR($E186="",$F186="",$G186="",$H186=""),"",ROUND(($H186-$G186)*$F186*IF($E186="Short",-1,1),2))</f>
        <v/>
      </c>
      <c r="O186" s="13">
        <f>IF($N186="","",ROUND($N186-N($J186),2))</f>
        <v/>
      </c>
      <c r="P186" s="13">
        <f>IF(OR($F186="",$G186="",$I186=""),"",ABS($G186-$I186)*$F186)</f>
        <v/>
      </c>
      <c r="Q186" s="14">
        <f>IF(OR($O186="",$P186=""),"",IF($P186=0,"",$O186/$P186))</f>
        <v/>
      </c>
      <c r="R186" s="15">
        <f>IF(OR($B186="",$C186=""),"",ROUND(($C186-$B186)*1440,0))</f>
        <v/>
      </c>
      <c r="S186" s="16">
        <f>IF($O186="","",IF($O186&gt;0,"Win",IF($O186&lt;0,"Loss","Scratch")))</f>
        <v/>
      </c>
      <c r="T186" s="13">
        <f>IF($O186="","",SUM($O$2:$O186))</f>
        <v/>
      </c>
      <c r="U186" s="13">
        <f>IF($T186="","",$T186-MAX(0,MAX($T$2:$T186)))</f>
        <v/>
      </c>
    </row>
    <row r="187">
      <c r="A187" s="7" t="n"/>
      <c r="B187" s="8" t="n"/>
      <c r="C187" s="8" t="n"/>
      <c r="D187" s="9" t="n"/>
      <c r="E187" s="9" t="n"/>
      <c r="F187" s="10" t="n"/>
      <c r="G187" s="11" t="n"/>
      <c r="H187" s="11" t="n"/>
      <c r="I187" s="11" t="n"/>
      <c r="J187" s="12" t="n"/>
      <c r="K187" s="9" t="n"/>
      <c r="L187" s="9" t="n"/>
      <c r="M187" s="9" t="n"/>
      <c r="N187" s="13">
        <f>IF(OR($E187="",$F187="",$G187="",$H187=""),"",ROUND(($H187-$G187)*$F187*IF($E187="Short",-1,1),2))</f>
        <v/>
      </c>
      <c r="O187" s="13">
        <f>IF($N187="","",ROUND($N187-N($J187),2))</f>
        <v/>
      </c>
      <c r="P187" s="13">
        <f>IF(OR($F187="",$G187="",$I187=""),"",ABS($G187-$I187)*$F187)</f>
        <v/>
      </c>
      <c r="Q187" s="14">
        <f>IF(OR($O187="",$P187=""),"",IF($P187=0,"",$O187/$P187))</f>
        <v/>
      </c>
      <c r="R187" s="15">
        <f>IF(OR($B187="",$C187=""),"",ROUND(($C187-$B187)*1440,0))</f>
        <v/>
      </c>
      <c r="S187" s="16">
        <f>IF($O187="","",IF($O187&gt;0,"Win",IF($O187&lt;0,"Loss","Scratch")))</f>
        <v/>
      </c>
      <c r="T187" s="13">
        <f>IF($O187="","",SUM($O$2:$O187))</f>
        <v/>
      </c>
      <c r="U187" s="13">
        <f>IF($T187="","",$T187-MAX(0,MAX($T$2:$T187)))</f>
        <v/>
      </c>
    </row>
    <row r="188">
      <c r="A188" s="7" t="n"/>
      <c r="B188" s="8" t="n"/>
      <c r="C188" s="8" t="n"/>
      <c r="D188" s="9" t="n"/>
      <c r="E188" s="9" t="n"/>
      <c r="F188" s="10" t="n"/>
      <c r="G188" s="11" t="n"/>
      <c r="H188" s="11" t="n"/>
      <c r="I188" s="11" t="n"/>
      <c r="J188" s="12" t="n"/>
      <c r="K188" s="9" t="n"/>
      <c r="L188" s="9" t="n"/>
      <c r="M188" s="9" t="n"/>
      <c r="N188" s="13">
        <f>IF(OR($E188="",$F188="",$G188="",$H188=""),"",ROUND(($H188-$G188)*$F188*IF($E188="Short",-1,1),2))</f>
        <v/>
      </c>
      <c r="O188" s="13">
        <f>IF($N188="","",ROUND($N188-N($J188),2))</f>
        <v/>
      </c>
      <c r="P188" s="13">
        <f>IF(OR($F188="",$G188="",$I188=""),"",ABS($G188-$I188)*$F188)</f>
        <v/>
      </c>
      <c r="Q188" s="14">
        <f>IF(OR($O188="",$P188=""),"",IF($P188=0,"",$O188/$P188))</f>
        <v/>
      </c>
      <c r="R188" s="15">
        <f>IF(OR($B188="",$C188=""),"",ROUND(($C188-$B188)*1440,0))</f>
        <v/>
      </c>
      <c r="S188" s="16">
        <f>IF($O188="","",IF($O188&gt;0,"Win",IF($O188&lt;0,"Loss","Scratch")))</f>
        <v/>
      </c>
      <c r="T188" s="13">
        <f>IF($O188="","",SUM($O$2:$O188))</f>
        <v/>
      </c>
      <c r="U188" s="13">
        <f>IF($T188="","",$T188-MAX(0,MAX($T$2:$T188)))</f>
        <v/>
      </c>
    </row>
    <row r="189">
      <c r="A189" s="7" t="n"/>
      <c r="B189" s="8" t="n"/>
      <c r="C189" s="8" t="n"/>
      <c r="D189" s="9" t="n"/>
      <c r="E189" s="9" t="n"/>
      <c r="F189" s="10" t="n"/>
      <c r="G189" s="11" t="n"/>
      <c r="H189" s="11" t="n"/>
      <c r="I189" s="11" t="n"/>
      <c r="J189" s="12" t="n"/>
      <c r="K189" s="9" t="n"/>
      <c r="L189" s="9" t="n"/>
      <c r="M189" s="9" t="n"/>
      <c r="N189" s="13">
        <f>IF(OR($E189="",$F189="",$G189="",$H189=""),"",ROUND(($H189-$G189)*$F189*IF($E189="Short",-1,1),2))</f>
        <v/>
      </c>
      <c r="O189" s="13">
        <f>IF($N189="","",ROUND($N189-N($J189),2))</f>
        <v/>
      </c>
      <c r="P189" s="13">
        <f>IF(OR($F189="",$G189="",$I189=""),"",ABS($G189-$I189)*$F189)</f>
        <v/>
      </c>
      <c r="Q189" s="14">
        <f>IF(OR($O189="",$P189=""),"",IF($P189=0,"",$O189/$P189))</f>
        <v/>
      </c>
      <c r="R189" s="15">
        <f>IF(OR($B189="",$C189=""),"",ROUND(($C189-$B189)*1440,0))</f>
        <v/>
      </c>
      <c r="S189" s="16">
        <f>IF($O189="","",IF($O189&gt;0,"Win",IF($O189&lt;0,"Loss","Scratch")))</f>
        <v/>
      </c>
      <c r="T189" s="13">
        <f>IF($O189="","",SUM($O$2:$O189))</f>
        <v/>
      </c>
      <c r="U189" s="13">
        <f>IF($T189="","",$T189-MAX(0,MAX($T$2:$T189)))</f>
        <v/>
      </c>
    </row>
    <row r="190">
      <c r="A190" s="7" t="n"/>
      <c r="B190" s="8" t="n"/>
      <c r="C190" s="8" t="n"/>
      <c r="D190" s="9" t="n"/>
      <c r="E190" s="9" t="n"/>
      <c r="F190" s="10" t="n"/>
      <c r="G190" s="11" t="n"/>
      <c r="H190" s="11" t="n"/>
      <c r="I190" s="11" t="n"/>
      <c r="J190" s="12" t="n"/>
      <c r="K190" s="9" t="n"/>
      <c r="L190" s="9" t="n"/>
      <c r="M190" s="9" t="n"/>
      <c r="N190" s="13">
        <f>IF(OR($E190="",$F190="",$G190="",$H190=""),"",ROUND(($H190-$G190)*$F190*IF($E190="Short",-1,1),2))</f>
        <v/>
      </c>
      <c r="O190" s="13">
        <f>IF($N190="","",ROUND($N190-N($J190),2))</f>
        <v/>
      </c>
      <c r="P190" s="13">
        <f>IF(OR($F190="",$G190="",$I190=""),"",ABS($G190-$I190)*$F190)</f>
        <v/>
      </c>
      <c r="Q190" s="14">
        <f>IF(OR($O190="",$P190=""),"",IF($P190=0,"",$O190/$P190))</f>
        <v/>
      </c>
      <c r="R190" s="15">
        <f>IF(OR($B190="",$C190=""),"",ROUND(($C190-$B190)*1440,0))</f>
        <v/>
      </c>
      <c r="S190" s="16">
        <f>IF($O190="","",IF($O190&gt;0,"Win",IF($O190&lt;0,"Loss","Scratch")))</f>
        <v/>
      </c>
      <c r="T190" s="13">
        <f>IF($O190="","",SUM($O$2:$O190))</f>
        <v/>
      </c>
      <c r="U190" s="13">
        <f>IF($T190="","",$T190-MAX(0,MAX($T$2:$T190)))</f>
        <v/>
      </c>
    </row>
    <row r="191">
      <c r="A191" s="7" t="n"/>
      <c r="B191" s="8" t="n"/>
      <c r="C191" s="8" t="n"/>
      <c r="D191" s="9" t="n"/>
      <c r="E191" s="9" t="n"/>
      <c r="F191" s="10" t="n"/>
      <c r="G191" s="11" t="n"/>
      <c r="H191" s="11" t="n"/>
      <c r="I191" s="11" t="n"/>
      <c r="J191" s="12" t="n"/>
      <c r="K191" s="9" t="n"/>
      <c r="L191" s="9" t="n"/>
      <c r="M191" s="9" t="n"/>
      <c r="N191" s="13">
        <f>IF(OR($E191="",$F191="",$G191="",$H191=""),"",ROUND(($H191-$G191)*$F191*IF($E191="Short",-1,1),2))</f>
        <v/>
      </c>
      <c r="O191" s="13">
        <f>IF($N191="","",ROUND($N191-N($J191),2))</f>
        <v/>
      </c>
      <c r="P191" s="13">
        <f>IF(OR($F191="",$G191="",$I191=""),"",ABS($G191-$I191)*$F191)</f>
        <v/>
      </c>
      <c r="Q191" s="14">
        <f>IF(OR($O191="",$P191=""),"",IF($P191=0,"",$O191/$P191))</f>
        <v/>
      </c>
      <c r="R191" s="15">
        <f>IF(OR($B191="",$C191=""),"",ROUND(($C191-$B191)*1440,0))</f>
        <v/>
      </c>
      <c r="S191" s="16">
        <f>IF($O191="","",IF($O191&gt;0,"Win",IF($O191&lt;0,"Loss","Scratch")))</f>
        <v/>
      </c>
      <c r="T191" s="13">
        <f>IF($O191="","",SUM($O$2:$O191))</f>
        <v/>
      </c>
      <c r="U191" s="13">
        <f>IF($T191="","",$T191-MAX(0,MAX($T$2:$T191)))</f>
        <v/>
      </c>
    </row>
    <row r="192">
      <c r="A192" s="7" t="n"/>
      <c r="B192" s="8" t="n"/>
      <c r="C192" s="8" t="n"/>
      <c r="D192" s="9" t="n"/>
      <c r="E192" s="9" t="n"/>
      <c r="F192" s="10" t="n"/>
      <c r="G192" s="11" t="n"/>
      <c r="H192" s="11" t="n"/>
      <c r="I192" s="11" t="n"/>
      <c r="J192" s="12" t="n"/>
      <c r="K192" s="9" t="n"/>
      <c r="L192" s="9" t="n"/>
      <c r="M192" s="9" t="n"/>
      <c r="N192" s="13">
        <f>IF(OR($E192="",$F192="",$G192="",$H192=""),"",ROUND(($H192-$G192)*$F192*IF($E192="Short",-1,1),2))</f>
        <v/>
      </c>
      <c r="O192" s="13">
        <f>IF($N192="","",ROUND($N192-N($J192),2))</f>
        <v/>
      </c>
      <c r="P192" s="13">
        <f>IF(OR($F192="",$G192="",$I192=""),"",ABS($G192-$I192)*$F192)</f>
        <v/>
      </c>
      <c r="Q192" s="14">
        <f>IF(OR($O192="",$P192=""),"",IF($P192=0,"",$O192/$P192))</f>
        <v/>
      </c>
      <c r="R192" s="15">
        <f>IF(OR($B192="",$C192=""),"",ROUND(($C192-$B192)*1440,0))</f>
        <v/>
      </c>
      <c r="S192" s="16">
        <f>IF($O192="","",IF($O192&gt;0,"Win",IF($O192&lt;0,"Loss","Scratch")))</f>
        <v/>
      </c>
      <c r="T192" s="13">
        <f>IF($O192="","",SUM($O$2:$O192))</f>
        <v/>
      </c>
      <c r="U192" s="13">
        <f>IF($T192="","",$T192-MAX(0,MAX($T$2:$T192)))</f>
        <v/>
      </c>
    </row>
    <row r="193">
      <c r="A193" s="7" t="n"/>
      <c r="B193" s="8" t="n"/>
      <c r="C193" s="8" t="n"/>
      <c r="D193" s="9" t="n"/>
      <c r="E193" s="9" t="n"/>
      <c r="F193" s="10" t="n"/>
      <c r="G193" s="11" t="n"/>
      <c r="H193" s="11" t="n"/>
      <c r="I193" s="11" t="n"/>
      <c r="J193" s="12" t="n"/>
      <c r="K193" s="9" t="n"/>
      <c r="L193" s="9" t="n"/>
      <c r="M193" s="9" t="n"/>
      <c r="N193" s="13">
        <f>IF(OR($E193="",$F193="",$G193="",$H193=""),"",ROUND(($H193-$G193)*$F193*IF($E193="Short",-1,1),2))</f>
        <v/>
      </c>
      <c r="O193" s="13">
        <f>IF($N193="","",ROUND($N193-N($J193),2))</f>
        <v/>
      </c>
      <c r="P193" s="13">
        <f>IF(OR($F193="",$G193="",$I193=""),"",ABS($G193-$I193)*$F193)</f>
        <v/>
      </c>
      <c r="Q193" s="14">
        <f>IF(OR($O193="",$P193=""),"",IF($P193=0,"",$O193/$P193))</f>
        <v/>
      </c>
      <c r="R193" s="15">
        <f>IF(OR($B193="",$C193=""),"",ROUND(($C193-$B193)*1440,0))</f>
        <v/>
      </c>
      <c r="S193" s="16">
        <f>IF($O193="","",IF($O193&gt;0,"Win",IF($O193&lt;0,"Loss","Scratch")))</f>
        <v/>
      </c>
      <c r="T193" s="13">
        <f>IF($O193="","",SUM($O$2:$O193))</f>
        <v/>
      </c>
      <c r="U193" s="13">
        <f>IF($T193="","",$T193-MAX(0,MAX($T$2:$T193)))</f>
        <v/>
      </c>
    </row>
    <row r="194">
      <c r="A194" s="7" t="n"/>
      <c r="B194" s="8" t="n"/>
      <c r="C194" s="8" t="n"/>
      <c r="D194" s="9" t="n"/>
      <c r="E194" s="9" t="n"/>
      <c r="F194" s="10" t="n"/>
      <c r="G194" s="11" t="n"/>
      <c r="H194" s="11" t="n"/>
      <c r="I194" s="11" t="n"/>
      <c r="J194" s="12" t="n"/>
      <c r="K194" s="9" t="n"/>
      <c r="L194" s="9" t="n"/>
      <c r="M194" s="9" t="n"/>
      <c r="N194" s="13">
        <f>IF(OR($E194="",$F194="",$G194="",$H194=""),"",ROUND(($H194-$G194)*$F194*IF($E194="Short",-1,1),2))</f>
        <v/>
      </c>
      <c r="O194" s="13">
        <f>IF($N194="","",ROUND($N194-N($J194),2))</f>
        <v/>
      </c>
      <c r="P194" s="13">
        <f>IF(OR($F194="",$G194="",$I194=""),"",ABS($G194-$I194)*$F194)</f>
        <v/>
      </c>
      <c r="Q194" s="14">
        <f>IF(OR($O194="",$P194=""),"",IF($P194=0,"",$O194/$P194))</f>
        <v/>
      </c>
      <c r="R194" s="15">
        <f>IF(OR($B194="",$C194=""),"",ROUND(($C194-$B194)*1440,0))</f>
        <v/>
      </c>
      <c r="S194" s="16">
        <f>IF($O194="","",IF($O194&gt;0,"Win",IF($O194&lt;0,"Loss","Scratch")))</f>
        <v/>
      </c>
      <c r="T194" s="13">
        <f>IF($O194="","",SUM($O$2:$O194))</f>
        <v/>
      </c>
      <c r="U194" s="13">
        <f>IF($T194="","",$T194-MAX(0,MAX($T$2:$T194)))</f>
        <v/>
      </c>
    </row>
    <row r="195">
      <c r="A195" s="7" t="n"/>
      <c r="B195" s="8" t="n"/>
      <c r="C195" s="8" t="n"/>
      <c r="D195" s="9" t="n"/>
      <c r="E195" s="9" t="n"/>
      <c r="F195" s="10" t="n"/>
      <c r="G195" s="11" t="n"/>
      <c r="H195" s="11" t="n"/>
      <c r="I195" s="11" t="n"/>
      <c r="J195" s="12" t="n"/>
      <c r="K195" s="9" t="n"/>
      <c r="L195" s="9" t="n"/>
      <c r="M195" s="9" t="n"/>
      <c r="N195" s="13">
        <f>IF(OR($E195="",$F195="",$G195="",$H195=""),"",ROUND(($H195-$G195)*$F195*IF($E195="Short",-1,1),2))</f>
        <v/>
      </c>
      <c r="O195" s="13">
        <f>IF($N195="","",ROUND($N195-N($J195),2))</f>
        <v/>
      </c>
      <c r="P195" s="13">
        <f>IF(OR($F195="",$G195="",$I195=""),"",ABS($G195-$I195)*$F195)</f>
        <v/>
      </c>
      <c r="Q195" s="14">
        <f>IF(OR($O195="",$P195=""),"",IF($P195=0,"",$O195/$P195))</f>
        <v/>
      </c>
      <c r="R195" s="15">
        <f>IF(OR($B195="",$C195=""),"",ROUND(($C195-$B195)*1440,0))</f>
        <v/>
      </c>
      <c r="S195" s="16">
        <f>IF($O195="","",IF($O195&gt;0,"Win",IF($O195&lt;0,"Loss","Scratch")))</f>
        <v/>
      </c>
      <c r="T195" s="13">
        <f>IF($O195="","",SUM($O$2:$O195))</f>
        <v/>
      </c>
      <c r="U195" s="13">
        <f>IF($T195="","",$T195-MAX(0,MAX($T$2:$T195)))</f>
        <v/>
      </c>
    </row>
    <row r="196">
      <c r="A196" s="7" t="n"/>
      <c r="B196" s="8" t="n"/>
      <c r="C196" s="8" t="n"/>
      <c r="D196" s="9" t="n"/>
      <c r="E196" s="9" t="n"/>
      <c r="F196" s="10" t="n"/>
      <c r="G196" s="11" t="n"/>
      <c r="H196" s="11" t="n"/>
      <c r="I196" s="11" t="n"/>
      <c r="J196" s="12" t="n"/>
      <c r="K196" s="9" t="n"/>
      <c r="L196" s="9" t="n"/>
      <c r="M196" s="9" t="n"/>
      <c r="N196" s="13">
        <f>IF(OR($E196="",$F196="",$G196="",$H196=""),"",ROUND(($H196-$G196)*$F196*IF($E196="Short",-1,1),2))</f>
        <v/>
      </c>
      <c r="O196" s="13">
        <f>IF($N196="","",ROUND($N196-N($J196),2))</f>
        <v/>
      </c>
      <c r="P196" s="13">
        <f>IF(OR($F196="",$G196="",$I196=""),"",ABS($G196-$I196)*$F196)</f>
        <v/>
      </c>
      <c r="Q196" s="14">
        <f>IF(OR($O196="",$P196=""),"",IF($P196=0,"",$O196/$P196))</f>
        <v/>
      </c>
      <c r="R196" s="15">
        <f>IF(OR($B196="",$C196=""),"",ROUND(($C196-$B196)*1440,0))</f>
        <v/>
      </c>
      <c r="S196" s="16">
        <f>IF($O196="","",IF($O196&gt;0,"Win",IF($O196&lt;0,"Loss","Scratch")))</f>
        <v/>
      </c>
      <c r="T196" s="13">
        <f>IF($O196="","",SUM($O$2:$O196))</f>
        <v/>
      </c>
      <c r="U196" s="13">
        <f>IF($T196="","",$T196-MAX(0,MAX($T$2:$T196)))</f>
        <v/>
      </c>
    </row>
    <row r="197">
      <c r="A197" s="7" t="n"/>
      <c r="B197" s="8" t="n"/>
      <c r="C197" s="8" t="n"/>
      <c r="D197" s="9" t="n"/>
      <c r="E197" s="9" t="n"/>
      <c r="F197" s="10" t="n"/>
      <c r="G197" s="11" t="n"/>
      <c r="H197" s="11" t="n"/>
      <c r="I197" s="11" t="n"/>
      <c r="J197" s="12" t="n"/>
      <c r="K197" s="9" t="n"/>
      <c r="L197" s="9" t="n"/>
      <c r="M197" s="9" t="n"/>
      <c r="N197" s="13">
        <f>IF(OR($E197="",$F197="",$G197="",$H197=""),"",ROUND(($H197-$G197)*$F197*IF($E197="Short",-1,1),2))</f>
        <v/>
      </c>
      <c r="O197" s="13">
        <f>IF($N197="","",ROUND($N197-N($J197),2))</f>
        <v/>
      </c>
      <c r="P197" s="13">
        <f>IF(OR($F197="",$G197="",$I197=""),"",ABS($G197-$I197)*$F197)</f>
        <v/>
      </c>
      <c r="Q197" s="14">
        <f>IF(OR($O197="",$P197=""),"",IF($P197=0,"",$O197/$P197))</f>
        <v/>
      </c>
      <c r="R197" s="15">
        <f>IF(OR($B197="",$C197=""),"",ROUND(($C197-$B197)*1440,0))</f>
        <v/>
      </c>
      <c r="S197" s="16">
        <f>IF($O197="","",IF($O197&gt;0,"Win",IF($O197&lt;0,"Loss","Scratch")))</f>
        <v/>
      </c>
      <c r="T197" s="13">
        <f>IF($O197="","",SUM($O$2:$O197))</f>
        <v/>
      </c>
      <c r="U197" s="13">
        <f>IF($T197="","",$T197-MAX(0,MAX($T$2:$T197)))</f>
        <v/>
      </c>
    </row>
    <row r="198">
      <c r="A198" s="7" t="n"/>
      <c r="B198" s="8" t="n"/>
      <c r="C198" s="8" t="n"/>
      <c r="D198" s="9" t="n"/>
      <c r="E198" s="9" t="n"/>
      <c r="F198" s="10" t="n"/>
      <c r="G198" s="11" t="n"/>
      <c r="H198" s="11" t="n"/>
      <c r="I198" s="11" t="n"/>
      <c r="J198" s="12" t="n"/>
      <c r="K198" s="9" t="n"/>
      <c r="L198" s="9" t="n"/>
      <c r="M198" s="9" t="n"/>
      <c r="N198" s="13">
        <f>IF(OR($E198="",$F198="",$G198="",$H198=""),"",ROUND(($H198-$G198)*$F198*IF($E198="Short",-1,1),2))</f>
        <v/>
      </c>
      <c r="O198" s="13">
        <f>IF($N198="","",ROUND($N198-N($J198),2))</f>
        <v/>
      </c>
      <c r="P198" s="13">
        <f>IF(OR($F198="",$G198="",$I198=""),"",ABS($G198-$I198)*$F198)</f>
        <v/>
      </c>
      <c r="Q198" s="14">
        <f>IF(OR($O198="",$P198=""),"",IF($P198=0,"",$O198/$P198))</f>
        <v/>
      </c>
      <c r="R198" s="15">
        <f>IF(OR($B198="",$C198=""),"",ROUND(($C198-$B198)*1440,0))</f>
        <v/>
      </c>
      <c r="S198" s="16">
        <f>IF($O198="","",IF($O198&gt;0,"Win",IF($O198&lt;0,"Loss","Scratch")))</f>
        <v/>
      </c>
      <c r="T198" s="13">
        <f>IF($O198="","",SUM($O$2:$O198))</f>
        <v/>
      </c>
      <c r="U198" s="13">
        <f>IF($T198="","",$T198-MAX(0,MAX($T$2:$T198)))</f>
        <v/>
      </c>
    </row>
    <row r="199">
      <c r="A199" s="7" t="n"/>
      <c r="B199" s="8" t="n"/>
      <c r="C199" s="8" t="n"/>
      <c r="D199" s="9" t="n"/>
      <c r="E199" s="9" t="n"/>
      <c r="F199" s="10" t="n"/>
      <c r="G199" s="11" t="n"/>
      <c r="H199" s="11" t="n"/>
      <c r="I199" s="11" t="n"/>
      <c r="J199" s="12" t="n"/>
      <c r="K199" s="9" t="n"/>
      <c r="L199" s="9" t="n"/>
      <c r="M199" s="9" t="n"/>
      <c r="N199" s="13">
        <f>IF(OR($E199="",$F199="",$G199="",$H199=""),"",ROUND(($H199-$G199)*$F199*IF($E199="Short",-1,1),2))</f>
        <v/>
      </c>
      <c r="O199" s="13">
        <f>IF($N199="","",ROUND($N199-N($J199),2))</f>
        <v/>
      </c>
      <c r="P199" s="13">
        <f>IF(OR($F199="",$G199="",$I199=""),"",ABS($G199-$I199)*$F199)</f>
        <v/>
      </c>
      <c r="Q199" s="14">
        <f>IF(OR($O199="",$P199=""),"",IF($P199=0,"",$O199/$P199))</f>
        <v/>
      </c>
      <c r="R199" s="15">
        <f>IF(OR($B199="",$C199=""),"",ROUND(($C199-$B199)*1440,0))</f>
        <v/>
      </c>
      <c r="S199" s="16">
        <f>IF($O199="","",IF($O199&gt;0,"Win",IF($O199&lt;0,"Loss","Scratch")))</f>
        <v/>
      </c>
      <c r="T199" s="13">
        <f>IF($O199="","",SUM($O$2:$O199))</f>
        <v/>
      </c>
      <c r="U199" s="13">
        <f>IF($T199="","",$T199-MAX(0,MAX($T$2:$T199)))</f>
        <v/>
      </c>
    </row>
    <row r="200">
      <c r="A200" s="7" t="n"/>
      <c r="B200" s="8" t="n"/>
      <c r="C200" s="8" t="n"/>
      <c r="D200" s="9" t="n"/>
      <c r="E200" s="9" t="n"/>
      <c r="F200" s="10" t="n"/>
      <c r="G200" s="11" t="n"/>
      <c r="H200" s="11" t="n"/>
      <c r="I200" s="11" t="n"/>
      <c r="J200" s="12" t="n"/>
      <c r="K200" s="9" t="n"/>
      <c r="L200" s="9" t="n"/>
      <c r="M200" s="9" t="n"/>
      <c r="N200" s="13">
        <f>IF(OR($E200="",$F200="",$G200="",$H200=""),"",ROUND(($H200-$G200)*$F200*IF($E200="Short",-1,1),2))</f>
        <v/>
      </c>
      <c r="O200" s="13">
        <f>IF($N200="","",ROUND($N200-N($J200),2))</f>
        <v/>
      </c>
      <c r="P200" s="13">
        <f>IF(OR($F200="",$G200="",$I200=""),"",ABS($G200-$I200)*$F200)</f>
        <v/>
      </c>
      <c r="Q200" s="14">
        <f>IF(OR($O200="",$P200=""),"",IF($P200=0,"",$O200/$P200))</f>
        <v/>
      </c>
      <c r="R200" s="15">
        <f>IF(OR($B200="",$C200=""),"",ROUND(($C200-$B200)*1440,0))</f>
        <v/>
      </c>
      <c r="S200" s="16">
        <f>IF($O200="","",IF($O200&gt;0,"Win",IF($O200&lt;0,"Loss","Scratch")))</f>
        <v/>
      </c>
      <c r="T200" s="13">
        <f>IF($O200="","",SUM($O$2:$O200))</f>
        <v/>
      </c>
      <c r="U200" s="13">
        <f>IF($T200="","",$T200-MAX(0,MAX($T$2:$T200)))</f>
        <v/>
      </c>
    </row>
    <row r="201">
      <c r="A201" s="7" t="n"/>
      <c r="B201" s="8" t="n"/>
      <c r="C201" s="8" t="n"/>
      <c r="D201" s="9" t="n"/>
      <c r="E201" s="9" t="n"/>
      <c r="F201" s="10" t="n"/>
      <c r="G201" s="11" t="n"/>
      <c r="H201" s="11" t="n"/>
      <c r="I201" s="11" t="n"/>
      <c r="J201" s="12" t="n"/>
      <c r="K201" s="9" t="n"/>
      <c r="L201" s="9" t="n"/>
      <c r="M201" s="9" t="n"/>
      <c r="N201" s="13">
        <f>IF(OR($E201="",$F201="",$G201="",$H201=""),"",ROUND(($H201-$G201)*$F201*IF($E201="Short",-1,1),2))</f>
        <v/>
      </c>
      <c r="O201" s="13">
        <f>IF($N201="","",ROUND($N201-N($J201),2))</f>
        <v/>
      </c>
      <c r="P201" s="13">
        <f>IF(OR($F201="",$G201="",$I201=""),"",ABS($G201-$I201)*$F201)</f>
        <v/>
      </c>
      <c r="Q201" s="14">
        <f>IF(OR($O201="",$P201=""),"",IF($P201=0,"",$O201/$P201))</f>
        <v/>
      </c>
      <c r="R201" s="15">
        <f>IF(OR($B201="",$C201=""),"",ROUND(($C201-$B201)*1440,0))</f>
        <v/>
      </c>
      <c r="S201" s="16">
        <f>IF($O201="","",IF($O201&gt;0,"Win",IF($O201&lt;0,"Loss","Scratch")))</f>
        <v/>
      </c>
      <c r="T201" s="13">
        <f>IF($O201="","",SUM($O$2:$O201))</f>
        <v/>
      </c>
      <c r="U201" s="13">
        <f>IF($T201="","",$T201-MAX(0,MAX($T$2:$T201)))</f>
        <v/>
      </c>
    </row>
    <row r="202">
      <c r="A202" s="7" t="n"/>
      <c r="B202" s="8" t="n"/>
      <c r="C202" s="8" t="n"/>
      <c r="D202" s="9" t="n"/>
      <c r="E202" s="9" t="n"/>
      <c r="F202" s="10" t="n"/>
      <c r="G202" s="11" t="n"/>
      <c r="H202" s="11" t="n"/>
      <c r="I202" s="11" t="n"/>
      <c r="J202" s="12" t="n"/>
      <c r="K202" s="9" t="n"/>
      <c r="L202" s="9" t="n"/>
      <c r="M202" s="9" t="n"/>
      <c r="N202" s="13">
        <f>IF(OR($E202="",$F202="",$G202="",$H202=""),"",ROUND(($H202-$G202)*$F202*IF($E202="Short",-1,1),2))</f>
        <v/>
      </c>
      <c r="O202" s="13">
        <f>IF($N202="","",ROUND($N202-N($J202),2))</f>
        <v/>
      </c>
      <c r="P202" s="13">
        <f>IF(OR($F202="",$G202="",$I202=""),"",ABS($G202-$I202)*$F202)</f>
        <v/>
      </c>
      <c r="Q202" s="14">
        <f>IF(OR($O202="",$P202=""),"",IF($P202=0,"",$O202/$P202))</f>
        <v/>
      </c>
      <c r="R202" s="15">
        <f>IF(OR($B202="",$C202=""),"",ROUND(($C202-$B202)*1440,0))</f>
        <v/>
      </c>
      <c r="S202" s="16">
        <f>IF($O202="","",IF($O202&gt;0,"Win",IF($O202&lt;0,"Loss","Scratch")))</f>
        <v/>
      </c>
      <c r="T202" s="13">
        <f>IF($O202="","",SUM($O$2:$O202))</f>
        <v/>
      </c>
      <c r="U202" s="13">
        <f>IF($T202="","",$T202-MAX(0,MAX($T$2:$T202)))</f>
        <v/>
      </c>
    </row>
    <row r="203">
      <c r="A203" s="7" t="n"/>
      <c r="B203" s="8" t="n"/>
      <c r="C203" s="8" t="n"/>
      <c r="D203" s="9" t="n"/>
      <c r="E203" s="9" t="n"/>
      <c r="F203" s="10" t="n"/>
      <c r="G203" s="11" t="n"/>
      <c r="H203" s="11" t="n"/>
      <c r="I203" s="11" t="n"/>
      <c r="J203" s="12" t="n"/>
      <c r="K203" s="9" t="n"/>
      <c r="L203" s="9" t="n"/>
      <c r="M203" s="9" t="n"/>
      <c r="N203" s="13">
        <f>IF(OR($E203="",$F203="",$G203="",$H203=""),"",ROUND(($H203-$G203)*$F203*IF($E203="Short",-1,1),2))</f>
        <v/>
      </c>
      <c r="O203" s="13">
        <f>IF($N203="","",ROUND($N203-N($J203),2))</f>
        <v/>
      </c>
      <c r="P203" s="13">
        <f>IF(OR($F203="",$G203="",$I203=""),"",ABS($G203-$I203)*$F203)</f>
        <v/>
      </c>
      <c r="Q203" s="14">
        <f>IF(OR($O203="",$P203=""),"",IF($P203=0,"",$O203/$P203))</f>
        <v/>
      </c>
      <c r="R203" s="15">
        <f>IF(OR($B203="",$C203=""),"",ROUND(($C203-$B203)*1440,0))</f>
        <v/>
      </c>
      <c r="S203" s="16">
        <f>IF($O203="","",IF($O203&gt;0,"Win",IF($O203&lt;0,"Loss","Scratch")))</f>
        <v/>
      </c>
      <c r="T203" s="13">
        <f>IF($O203="","",SUM($O$2:$O203))</f>
        <v/>
      </c>
      <c r="U203" s="13">
        <f>IF($T203="","",$T203-MAX(0,MAX($T$2:$T203)))</f>
        <v/>
      </c>
    </row>
    <row r="204">
      <c r="A204" s="7" t="n"/>
      <c r="B204" s="8" t="n"/>
      <c r="C204" s="8" t="n"/>
      <c r="D204" s="9" t="n"/>
      <c r="E204" s="9" t="n"/>
      <c r="F204" s="10" t="n"/>
      <c r="G204" s="11" t="n"/>
      <c r="H204" s="11" t="n"/>
      <c r="I204" s="11" t="n"/>
      <c r="J204" s="12" t="n"/>
      <c r="K204" s="9" t="n"/>
      <c r="L204" s="9" t="n"/>
      <c r="M204" s="9" t="n"/>
      <c r="N204" s="13">
        <f>IF(OR($E204="",$F204="",$G204="",$H204=""),"",ROUND(($H204-$G204)*$F204*IF($E204="Short",-1,1),2))</f>
        <v/>
      </c>
      <c r="O204" s="13">
        <f>IF($N204="","",ROUND($N204-N($J204),2))</f>
        <v/>
      </c>
      <c r="P204" s="13">
        <f>IF(OR($F204="",$G204="",$I204=""),"",ABS($G204-$I204)*$F204)</f>
        <v/>
      </c>
      <c r="Q204" s="14">
        <f>IF(OR($O204="",$P204=""),"",IF($P204=0,"",$O204/$P204))</f>
        <v/>
      </c>
      <c r="R204" s="15">
        <f>IF(OR($B204="",$C204=""),"",ROUND(($C204-$B204)*1440,0))</f>
        <v/>
      </c>
      <c r="S204" s="16">
        <f>IF($O204="","",IF($O204&gt;0,"Win",IF($O204&lt;0,"Loss","Scratch")))</f>
        <v/>
      </c>
      <c r="T204" s="13">
        <f>IF($O204="","",SUM($O$2:$O204))</f>
        <v/>
      </c>
      <c r="U204" s="13">
        <f>IF($T204="","",$T204-MAX(0,MAX($T$2:$T204)))</f>
        <v/>
      </c>
    </row>
    <row r="205">
      <c r="A205" s="7" t="n"/>
      <c r="B205" s="8" t="n"/>
      <c r="C205" s="8" t="n"/>
      <c r="D205" s="9" t="n"/>
      <c r="E205" s="9" t="n"/>
      <c r="F205" s="10" t="n"/>
      <c r="G205" s="11" t="n"/>
      <c r="H205" s="11" t="n"/>
      <c r="I205" s="11" t="n"/>
      <c r="J205" s="12" t="n"/>
      <c r="K205" s="9" t="n"/>
      <c r="L205" s="9" t="n"/>
      <c r="M205" s="9" t="n"/>
      <c r="N205" s="13">
        <f>IF(OR($E205="",$F205="",$G205="",$H205=""),"",ROUND(($H205-$G205)*$F205*IF($E205="Short",-1,1),2))</f>
        <v/>
      </c>
      <c r="O205" s="13">
        <f>IF($N205="","",ROUND($N205-N($J205),2))</f>
        <v/>
      </c>
      <c r="P205" s="13">
        <f>IF(OR($F205="",$G205="",$I205=""),"",ABS($G205-$I205)*$F205)</f>
        <v/>
      </c>
      <c r="Q205" s="14">
        <f>IF(OR($O205="",$P205=""),"",IF($P205=0,"",$O205/$P205))</f>
        <v/>
      </c>
      <c r="R205" s="15">
        <f>IF(OR($B205="",$C205=""),"",ROUND(($C205-$B205)*1440,0))</f>
        <v/>
      </c>
      <c r="S205" s="16">
        <f>IF($O205="","",IF($O205&gt;0,"Win",IF($O205&lt;0,"Loss","Scratch")))</f>
        <v/>
      </c>
      <c r="T205" s="13">
        <f>IF($O205="","",SUM($O$2:$O205))</f>
        <v/>
      </c>
      <c r="U205" s="13">
        <f>IF($T205="","",$T205-MAX(0,MAX($T$2:$T205)))</f>
        <v/>
      </c>
    </row>
    <row r="206">
      <c r="A206" s="7" t="n"/>
      <c r="B206" s="8" t="n"/>
      <c r="C206" s="8" t="n"/>
      <c r="D206" s="9" t="n"/>
      <c r="E206" s="9" t="n"/>
      <c r="F206" s="10" t="n"/>
      <c r="G206" s="11" t="n"/>
      <c r="H206" s="11" t="n"/>
      <c r="I206" s="11" t="n"/>
      <c r="J206" s="12" t="n"/>
      <c r="K206" s="9" t="n"/>
      <c r="L206" s="9" t="n"/>
      <c r="M206" s="9" t="n"/>
      <c r="N206" s="13">
        <f>IF(OR($E206="",$F206="",$G206="",$H206=""),"",ROUND(($H206-$G206)*$F206*IF($E206="Short",-1,1),2))</f>
        <v/>
      </c>
      <c r="O206" s="13">
        <f>IF($N206="","",ROUND($N206-N($J206),2))</f>
        <v/>
      </c>
      <c r="P206" s="13">
        <f>IF(OR($F206="",$G206="",$I206=""),"",ABS($G206-$I206)*$F206)</f>
        <v/>
      </c>
      <c r="Q206" s="14">
        <f>IF(OR($O206="",$P206=""),"",IF($P206=0,"",$O206/$P206))</f>
        <v/>
      </c>
      <c r="R206" s="15">
        <f>IF(OR($B206="",$C206=""),"",ROUND(($C206-$B206)*1440,0))</f>
        <v/>
      </c>
      <c r="S206" s="16">
        <f>IF($O206="","",IF($O206&gt;0,"Win",IF($O206&lt;0,"Loss","Scratch")))</f>
        <v/>
      </c>
      <c r="T206" s="13">
        <f>IF($O206="","",SUM($O$2:$O206))</f>
        <v/>
      </c>
      <c r="U206" s="13">
        <f>IF($T206="","",$T206-MAX(0,MAX($T$2:$T206)))</f>
        <v/>
      </c>
    </row>
    <row r="207">
      <c r="A207" s="7" t="n"/>
      <c r="B207" s="8" t="n"/>
      <c r="C207" s="8" t="n"/>
      <c r="D207" s="9" t="n"/>
      <c r="E207" s="9" t="n"/>
      <c r="F207" s="10" t="n"/>
      <c r="G207" s="11" t="n"/>
      <c r="H207" s="11" t="n"/>
      <c r="I207" s="11" t="n"/>
      <c r="J207" s="12" t="n"/>
      <c r="K207" s="9" t="n"/>
      <c r="L207" s="9" t="n"/>
      <c r="M207" s="9" t="n"/>
      <c r="N207" s="13">
        <f>IF(OR($E207="",$F207="",$G207="",$H207=""),"",ROUND(($H207-$G207)*$F207*IF($E207="Short",-1,1),2))</f>
        <v/>
      </c>
      <c r="O207" s="13">
        <f>IF($N207="","",ROUND($N207-N($J207),2))</f>
        <v/>
      </c>
      <c r="P207" s="13">
        <f>IF(OR($F207="",$G207="",$I207=""),"",ABS($G207-$I207)*$F207)</f>
        <v/>
      </c>
      <c r="Q207" s="14">
        <f>IF(OR($O207="",$P207=""),"",IF($P207=0,"",$O207/$P207))</f>
        <v/>
      </c>
      <c r="R207" s="15">
        <f>IF(OR($B207="",$C207=""),"",ROUND(($C207-$B207)*1440,0))</f>
        <v/>
      </c>
      <c r="S207" s="16">
        <f>IF($O207="","",IF($O207&gt;0,"Win",IF($O207&lt;0,"Loss","Scratch")))</f>
        <v/>
      </c>
      <c r="T207" s="13">
        <f>IF($O207="","",SUM($O$2:$O207))</f>
        <v/>
      </c>
      <c r="U207" s="13">
        <f>IF($T207="","",$T207-MAX(0,MAX($T$2:$T207)))</f>
        <v/>
      </c>
    </row>
    <row r="208">
      <c r="A208" s="7" t="n"/>
      <c r="B208" s="8" t="n"/>
      <c r="C208" s="8" t="n"/>
      <c r="D208" s="9" t="n"/>
      <c r="E208" s="9" t="n"/>
      <c r="F208" s="10" t="n"/>
      <c r="G208" s="11" t="n"/>
      <c r="H208" s="11" t="n"/>
      <c r="I208" s="11" t="n"/>
      <c r="J208" s="12" t="n"/>
      <c r="K208" s="9" t="n"/>
      <c r="L208" s="9" t="n"/>
      <c r="M208" s="9" t="n"/>
      <c r="N208" s="13">
        <f>IF(OR($E208="",$F208="",$G208="",$H208=""),"",ROUND(($H208-$G208)*$F208*IF($E208="Short",-1,1),2))</f>
        <v/>
      </c>
      <c r="O208" s="13">
        <f>IF($N208="","",ROUND($N208-N($J208),2))</f>
        <v/>
      </c>
      <c r="P208" s="13">
        <f>IF(OR($F208="",$G208="",$I208=""),"",ABS($G208-$I208)*$F208)</f>
        <v/>
      </c>
      <c r="Q208" s="14">
        <f>IF(OR($O208="",$P208=""),"",IF($P208=0,"",$O208/$P208))</f>
        <v/>
      </c>
      <c r="R208" s="15">
        <f>IF(OR($B208="",$C208=""),"",ROUND(($C208-$B208)*1440,0))</f>
        <v/>
      </c>
      <c r="S208" s="16">
        <f>IF($O208="","",IF($O208&gt;0,"Win",IF($O208&lt;0,"Loss","Scratch")))</f>
        <v/>
      </c>
      <c r="T208" s="13">
        <f>IF($O208="","",SUM($O$2:$O208))</f>
        <v/>
      </c>
      <c r="U208" s="13">
        <f>IF($T208="","",$T208-MAX(0,MAX($T$2:$T208)))</f>
        <v/>
      </c>
    </row>
    <row r="209">
      <c r="A209" s="7" t="n"/>
      <c r="B209" s="8" t="n"/>
      <c r="C209" s="8" t="n"/>
      <c r="D209" s="9" t="n"/>
      <c r="E209" s="9" t="n"/>
      <c r="F209" s="10" t="n"/>
      <c r="G209" s="11" t="n"/>
      <c r="H209" s="11" t="n"/>
      <c r="I209" s="11" t="n"/>
      <c r="J209" s="12" t="n"/>
      <c r="K209" s="9" t="n"/>
      <c r="L209" s="9" t="n"/>
      <c r="M209" s="9" t="n"/>
      <c r="N209" s="13">
        <f>IF(OR($E209="",$F209="",$G209="",$H209=""),"",ROUND(($H209-$G209)*$F209*IF($E209="Short",-1,1),2))</f>
        <v/>
      </c>
      <c r="O209" s="13">
        <f>IF($N209="","",ROUND($N209-N($J209),2))</f>
        <v/>
      </c>
      <c r="P209" s="13">
        <f>IF(OR($F209="",$G209="",$I209=""),"",ABS($G209-$I209)*$F209)</f>
        <v/>
      </c>
      <c r="Q209" s="14">
        <f>IF(OR($O209="",$P209=""),"",IF($P209=0,"",$O209/$P209))</f>
        <v/>
      </c>
      <c r="R209" s="15">
        <f>IF(OR($B209="",$C209=""),"",ROUND(($C209-$B209)*1440,0))</f>
        <v/>
      </c>
      <c r="S209" s="16">
        <f>IF($O209="","",IF($O209&gt;0,"Win",IF($O209&lt;0,"Loss","Scratch")))</f>
        <v/>
      </c>
      <c r="T209" s="13">
        <f>IF($O209="","",SUM($O$2:$O209))</f>
        <v/>
      </c>
      <c r="U209" s="13">
        <f>IF($T209="","",$T209-MAX(0,MAX($T$2:$T209)))</f>
        <v/>
      </c>
    </row>
    <row r="210">
      <c r="A210" s="7" t="n"/>
      <c r="B210" s="8" t="n"/>
      <c r="C210" s="8" t="n"/>
      <c r="D210" s="9" t="n"/>
      <c r="E210" s="9" t="n"/>
      <c r="F210" s="10" t="n"/>
      <c r="G210" s="11" t="n"/>
      <c r="H210" s="11" t="n"/>
      <c r="I210" s="11" t="n"/>
      <c r="J210" s="12" t="n"/>
      <c r="K210" s="9" t="n"/>
      <c r="L210" s="9" t="n"/>
      <c r="M210" s="9" t="n"/>
      <c r="N210" s="13">
        <f>IF(OR($E210="",$F210="",$G210="",$H210=""),"",ROUND(($H210-$G210)*$F210*IF($E210="Short",-1,1),2))</f>
        <v/>
      </c>
      <c r="O210" s="13">
        <f>IF($N210="","",ROUND($N210-N($J210),2))</f>
        <v/>
      </c>
      <c r="P210" s="13">
        <f>IF(OR($F210="",$G210="",$I210=""),"",ABS($G210-$I210)*$F210)</f>
        <v/>
      </c>
      <c r="Q210" s="14">
        <f>IF(OR($O210="",$P210=""),"",IF($P210=0,"",$O210/$P210))</f>
        <v/>
      </c>
      <c r="R210" s="15">
        <f>IF(OR($B210="",$C210=""),"",ROUND(($C210-$B210)*1440,0))</f>
        <v/>
      </c>
      <c r="S210" s="16">
        <f>IF($O210="","",IF($O210&gt;0,"Win",IF($O210&lt;0,"Loss","Scratch")))</f>
        <v/>
      </c>
      <c r="T210" s="13">
        <f>IF($O210="","",SUM($O$2:$O210))</f>
        <v/>
      </c>
      <c r="U210" s="13">
        <f>IF($T210="","",$T210-MAX(0,MAX($T$2:$T210)))</f>
        <v/>
      </c>
    </row>
    <row r="211">
      <c r="A211" s="7" t="n"/>
      <c r="B211" s="8" t="n"/>
      <c r="C211" s="8" t="n"/>
      <c r="D211" s="9" t="n"/>
      <c r="E211" s="9" t="n"/>
      <c r="F211" s="10" t="n"/>
      <c r="G211" s="11" t="n"/>
      <c r="H211" s="11" t="n"/>
      <c r="I211" s="11" t="n"/>
      <c r="J211" s="12" t="n"/>
      <c r="K211" s="9" t="n"/>
      <c r="L211" s="9" t="n"/>
      <c r="M211" s="9" t="n"/>
      <c r="N211" s="13">
        <f>IF(OR($E211="",$F211="",$G211="",$H211=""),"",ROUND(($H211-$G211)*$F211*IF($E211="Short",-1,1),2))</f>
        <v/>
      </c>
      <c r="O211" s="13">
        <f>IF($N211="","",ROUND($N211-N($J211),2))</f>
        <v/>
      </c>
      <c r="P211" s="13">
        <f>IF(OR($F211="",$G211="",$I211=""),"",ABS($G211-$I211)*$F211)</f>
        <v/>
      </c>
      <c r="Q211" s="14">
        <f>IF(OR($O211="",$P211=""),"",IF($P211=0,"",$O211/$P211))</f>
        <v/>
      </c>
      <c r="R211" s="15">
        <f>IF(OR($B211="",$C211=""),"",ROUND(($C211-$B211)*1440,0))</f>
        <v/>
      </c>
      <c r="S211" s="16">
        <f>IF($O211="","",IF($O211&gt;0,"Win",IF($O211&lt;0,"Loss","Scratch")))</f>
        <v/>
      </c>
      <c r="T211" s="13">
        <f>IF($O211="","",SUM($O$2:$O211))</f>
        <v/>
      </c>
      <c r="U211" s="13">
        <f>IF($T211="","",$T211-MAX(0,MAX($T$2:$T211)))</f>
        <v/>
      </c>
    </row>
    <row r="212">
      <c r="A212" s="7" t="n"/>
      <c r="B212" s="8" t="n"/>
      <c r="C212" s="8" t="n"/>
      <c r="D212" s="9" t="n"/>
      <c r="E212" s="9" t="n"/>
      <c r="F212" s="10" t="n"/>
      <c r="G212" s="11" t="n"/>
      <c r="H212" s="11" t="n"/>
      <c r="I212" s="11" t="n"/>
      <c r="J212" s="12" t="n"/>
      <c r="K212" s="9" t="n"/>
      <c r="L212" s="9" t="n"/>
      <c r="M212" s="9" t="n"/>
      <c r="N212" s="13">
        <f>IF(OR($E212="",$F212="",$G212="",$H212=""),"",ROUND(($H212-$G212)*$F212*IF($E212="Short",-1,1),2))</f>
        <v/>
      </c>
      <c r="O212" s="13">
        <f>IF($N212="","",ROUND($N212-N($J212),2))</f>
        <v/>
      </c>
      <c r="P212" s="13">
        <f>IF(OR($F212="",$G212="",$I212=""),"",ABS($G212-$I212)*$F212)</f>
        <v/>
      </c>
      <c r="Q212" s="14">
        <f>IF(OR($O212="",$P212=""),"",IF($P212=0,"",$O212/$P212))</f>
        <v/>
      </c>
      <c r="R212" s="15">
        <f>IF(OR($B212="",$C212=""),"",ROUND(($C212-$B212)*1440,0))</f>
        <v/>
      </c>
      <c r="S212" s="16">
        <f>IF($O212="","",IF($O212&gt;0,"Win",IF($O212&lt;0,"Loss","Scratch")))</f>
        <v/>
      </c>
      <c r="T212" s="13">
        <f>IF($O212="","",SUM($O$2:$O212))</f>
        <v/>
      </c>
      <c r="U212" s="13">
        <f>IF($T212="","",$T212-MAX(0,MAX($T$2:$T212)))</f>
        <v/>
      </c>
    </row>
    <row r="213">
      <c r="A213" s="7" t="n"/>
      <c r="B213" s="8" t="n"/>
      <c r="C213" s="8" t="n"/>
      <c r="D213" s="9" t="n"/>
      <c r="E213" s="9" t="n"/>
      <c r="F213" s="10" t="n"/>
      <c r="G213" s="11" t="n"/>
      <c r="H213" s="11" t="n"/>
      <c r="I213" s="11" t="n"/>
      <c r="J213" s="12" t="n"/>
      <c r="K213" s="9" t="n"/>
      <c r="L213" s="9" t="n"/>
      <c r="M213" s="9" t="n"/>
      <c r="N213" s="13">
        <f>IF(OR($E213="",$F213="",$G213="",$H213=""),"",ROUND(($H213-$G213)*$F213*IF($E213="Short",-1,1),2))</f>
        <v/>
      </c>
      <c r="O213" s="13">
        <f>IF($N213="","",ROUND($N213-N($J213),2))</f>
        <v/>
      </c>
      <c r="P213" s="13">
        <f>IF(OR($F213="",$G213="",$I213=""),"",ABS($G213-$I213)*$F213)</f>
        <v/>
      </c>
      <c r="Q213" s="14">
        <f>IF(OR($O213="",$P213=""),"",IF($P213=0,"",$O213/$P213))</f>
        <v/>
      </c>
      <c r="R213" s="15">
        <f>IF(OR($B213="",$C213=""),"",ROUND(($C213-$B213)*1440,0))</f>
        <v/>
      </c>
      <c r="S213" s="16">
        <f>IF($O213="","",IF($O213&gt;0,"Win",IF($O213&lt;0,"Loss","Scratch")))</f>
        <v/>
      </c>
      <c r="T213" s="13">
        <f>IF($O213="","",SUM($O$2:$O213))</f>
        <v/>
      </c>
      <c r="U213" s="13">
        <f>IF($T213="","",$T213-MAX(0,MAX($T$2:$T213)))</f>
        <v/>
      </c>
    </row>
    <row r="214">
      <c r="A214" s="7" t="n"/>
      <c r="B214" s="8" t="n"/>
      <c r="C214" s="8" t="n"/>
      <c r="D214" s="9" t="n"/>
      <c r="E214" s="9" t="n"/>
      <c r="F214" s="10" t="n"/>
      <c r="G214" s="11" t="n"/>
      <c r="H214" s="11" t="n"/>
      <c r="I214" s="11" t="n"/>
      <c r="J214" s="12" t="n"/>
      <c r="K214" s="9" t="n"/>
      <c r="L214" s="9" t="n"/>
      <c r="M214" s="9" t="n"/>
      <c r="N214" s="13">
        <f>IF(OR($E214="",$F214="",$G214="",$H214=""),"",ROUND(($H214-$G214)*$F214*IF($E214="Short",-1,1),2))</f>
        <v/>
      </c>
      <c r="O214" s="13">
        <f>IF($N214="","",ROUND($N214-N($J214),2))</f>
        <v/>
      </c>
      <c r="P214" s="13">
        <f>IF(OR($F214="",$G214="",$I214=""),"",ABS($G214-$I214)*$F214)</f>
        <v/>
      </c>
      <c r="Q214" s="14">
        <f>IF(OR($O214="",$P214=""),"",IF($P214=0,"",$O214/$P214))</f>
        <v/>
      </c>
      <c r="R214" s="15">
        <f>IF(OR($B214="",$C214=""),"",ROUND(($C214-$B214)*1440,0))</f>
        <v/>
      </c>
      <c r="S214" s="16">
        <f>IF($O214="","",IF($O214&gt;0,"Win",IF($O214&lt;0,"Loss","Scratch")))</f>
        <v/>
      </c>
      <c r="T214" s="13">
        <f>IF($O214="","",SUM($O$2:$O214))</f>
        <v/>
      </c>
      <c r="U214" s="13">
        <f>IF($T214="","",$T214-MAX(0,MAX($T$2:$T214)))</f>
        <v/>
      </c>
    </row>
    <row r="215">
      <c r="A215" s="7" t="n"/>
      <c r="B215" s="8" t="n"/>
      <c r="C215" s="8" t="n"/>
      <c r="D215" s="9" t="n"/>
      <c r="E215" s="9" t="n"/>
      <c r="F215" s="10" t="n"/>
      <c r="G215" s="11" t="n"/>
      <c r="H215" s="11" t="n"/>
      <c r="I215" s="11" t="n"/>
      <c r="J215" s="12" t="n"/>
      <c r="K215" s="9" t="n"/>
      <c r="L215" s="9" t="n"/>
      <c r="M215" s="9" t="n"/>
      <c r="N215" s="13">
        <f>IF(OR($E215="",$F215="",$G215="",$H215=""),"",ROUND(($H215-$G215)*$F215*IF($E215="Short",-1,1),2))</f>
        <v/>
      </c>
      <c r="O215" s="13">
        <f>IF($N215="","",ROUND($N215-N($J215),2))</f>
        <v/>
      </c>
      <c r="P215" s="13">
        <f>IF(OR($F215="",$G215="",$I215=""),"",ABS($G215-$I215)*$F215)</f>
        <v/>
      </c>
      <c r="Q215" s="14">
        <f>IF(OR($O215="",$P215=""),"",IF($P215=0,"",$O215/$P215))</f>
        <v/>
      </c>
      <c r="R215" s="15">
        <f>IF(OR($B215="",$C215=""),"",ROUND(($C215-$B215)*1440,0))</f>
        <v/>
      </c>
      <c r="S215" s="16">
        <f>IF($O215="","",IF($O215&gt;0,"Win",IF($O215&lt;0,"Loss","Scratch")))</f>
        <v/>
      </c>
      <c r="T215" s="13">
        <f>IF($O215="","",SUM($O$2:$O215))</f>
        <v/>
      </c>
      <c r="U215" s="13">
        <f>IF($T215="","",$T215-MAX(0,MAX($T$2:$T215)))</f>
        <v/>
      </c>
    </row>
    <row r="216">
      <c r="A216" s="7" t="n"/>
      <c r="B216" s="8" t="n"/>
      <c r="C216" s="8" t="n"/>
      <c r="D216" s="9" t="n"/>
      <c r="E216" s="9" t="n"/>
      <c r="F216" s="10" t="n"/>
      <c r="G216" s="11" t="n"/>
      <c r="H216" s="11" t="n"/>
      <c r="I216" s="11" t="n"/>
      <c r="J216" s="12" t="n"/>
      <c r="K216" s="9" t="n"/>
      <c r="L216" s="9" t="n"/>
      <c r="M216" s="9" t="n"/>
      <c r="N216" s="13">
        <f>IF(OR($E216="",$F216="",$G216="",$H216=""),"",ROUND(($H216-$G216)*$F216*IF($E216="Short",-1,1),2))</f>
        <v/>
      </c>
      <c r="O216" s="13">
        <f>IF($N216="","",ROUND($N216-N($J216),2))</f>
        <v/>
      </c>
      <c r="P216" s="13">
        <f>IF(OR($F216="",$G216="",$I216=""),"",ABS($G216-$I216)*$F216)</f>
        <v/>
      </c>
      <c r="Q216" s="14">
        <f>IF(OR($O216="",$P216=""),"",IF($P216=0,"",$O216/$P216))</f>
        <v/>
      </c>
      <c r="R216" s="15">
        <f>IF(OR($B216="",$C216=""),"",ROUND(($C216-$B216)*1440,0))</f>
        <v/>
      </c>
      <c r="S216" s="16">
        <f>IF($O216="","",IF($O216&gt;0,"Win",IF($O216&lt;0,"Loss","Scratch")))</f>
        <v/>
      </c>
      <c r="T216" s="13">
        <f>IF($O216="","",SUM($O$2:$O216))</f>
        <v/>
      </c>
      <c r="U216" s="13">
        <f>IF($T216="","",$T216-MAX(0,MAX($T$2:$T216)))</f>
        <v/>
      </c>
    </row>
    <row r="217">
      <c r="A217" s="7" t="n"/>
      <c r="B217" s="8" t="n"/>
      <c r="C217" s="8" t="n"/>
      <c r="D217" s="9" t="n"/>
      <c r="E217" s="9" t="n"/>
      <c r="F217" s="10" t="n"/>
      <c r="G217" s="11" t="n"/>
      <c r="H217" s="11" t="n"/>
      <c r="I217" s="11" t="n"/>
      <c r="J217" s="12" t="n"/>
      <c r="K217" s="9" t="n"/>
      <c r="L217" s="9" t="n"/>
      <c r="M217" s="9" t="n"/>
      <c r="N217" s="13">
        <f>IF(OR($E217="",$F217="",$G217="",$H217=""),"",ROUND(($H217-$G217)*$F217*IF($E217="Short",-1,1),2))</f>
        <v/>
      </c>
      <c r="O217" s="13">
        <f>IF($N217="","",ROUND($N217-N($J217),2))</f>
        <v/>
      </c>
      <c r="P217" s="13">
        <f>IF(OR($F217="",$G217="",$I217=""),"",ABS($G217-$I217)*$F217)</f>
        <v/>
      </c>
      <c r="Q217" s="14">
        <f>IF(OR($O217="",$P217=""),"",IF($P217=0,"",$O217/$P217))</f>
        <v/>
      </c>
      <c r="R217" s="15">
        <f>IF(OR($B217="",$C217=""),"",ROUND(($C217-$B217)*1440,0))</f>
        <v/>
      </c>
      <c r="S217" s="16">
        <f>IF($O217="","",IF($O217&gt;0,"Win",IF($O217&lt;0,"Loss","Scratch")))</f>
        <v/>
      </c>
      <c r="T217" s="13">
        <f>IF($O217="","",SUM($O$2:$O217))</f>
        <v/>
      </c>
      <c r="U217" s="13">
        <f>IF($T217="","",$T217-MAX(0,MAX($T$2:$T217)))</f>
        <v/>
      </c>
    </row>
    <row r="218">
      <c r="A218" s="7" t="n"/>
      <c r="B218" s="8" t="n"/>
      <c r="C218" s="8" t="n"/>
      <c r="D218" s="9" t="n"/>
      <c r="E218" s="9" t="n"/>
      <c r="F218" s="10" t="n"/>
      <c r="G218" s="11" t="n"/>
      <c r="H218" s="11" t="n"/>
      <c r="I218" s="11" t="n"/>
      <c r="J218" s="12" t="n"/>
      <c r="K218" s="9" t="n"/>
      <c r="L218" s="9" t="n"/>
      <c r="M218" s="9" t="n"/>
      <c r="N218" s="13">
        <f>IF(OR($E218="",$F218="",$G218="",$H218=""),"",ROUND(($H218-$G218)*$F218*IF($E218="Short",-1,1),2))</f>
        <v/>
      </c>
      <c r="O218" s="13">
        <f>IF($N218="","",ROUND($N218-N($J218),2))</f>
        <v/>
      </c>
      <c r="P218" s="13">
        <f>IF(OR($F218="",$G218="",$I218=""),"",ABS($G218-$I218)*$F218)</f>
        <v/>
      </c>
      <c r="Q218" s="14">
        <f>IF(OR($O218="",$P218=""),"",IF($P218=0,"",$O218/$P218))</f>
        <v/>
      </c>
      <c r="R218" s="15">
        <f>IF(OR($B218="",$C218=""),"",ROUND(($C218-$B218)*1440,0))</f>
        <v/>
      </c>
      <c r="S218" s="16">
        <f>IF($O218="","",IF($O218&gt;0,"Win",IF($O218&lt;0,"Loss","Scratch")))</f>
        <v/>
      </c>
      <c r="T218" s="13">
        <f>IF($O218="","",SUM($O$2:$O218))</f>
        <v/>
      </c>
      <c r="U218" s="13">
        <f>IF($T218="","",$T218-MAX(0,MAX($T$2:$T218)))</f>
        <v/>
      </c>
    </row>
    <row r="219">
      <c r="A219" s="7" t="n"/>
      <c r="B219" s="8" t="n"/>
      <c r="C219" s="8" t="n"/>
      <c r="D219" s="9" t="n"/>
      <c r="E219" s="9" t="n"/>
      <c r="F219" s="10" t="n"/>
      <c r="G219" s="11" t="n"/>
      <c r="H219" s="11" t="n"/>
      <c r="I219" s="11" t="n"/>
      <c r="J219" s="12" t="n"/>
      <c r="K219" s="9" t="n"/>
      <c r="L219" s="9" t="n"/>
      <c r="M219" s="9" t="n"/>
      <c r="N219" s="13">
        <f>IF(OR($E219="",$F219="",$G219="",$H219=""),"",ROUND(($H219-$G219)*$F219*IF($E219="Short",-1,1),2))</f>
        <v/>
      </c>
      <c r="O219" s="13">
        <f>IF($N219="","",ROUND($N219-N($J219),2))</f>
        <v/>
      </c>
      <c r="P219" s="13">
        <f>IF(OR($F219="",$G219="",$I219=""),"",ABS($G219-$I219)*$F219)</f>
        <v/>
      </c>
      <c r="Q219" s="14">
        <f>IF(OR($O219="",$P219=""),"",IF($P219=0,"",$O219/$P219))</f>
        <v/>
      </c>
      <c r="R219" s="15">
        <f>IF(OR($B219="",$C219=""),"",ROUND(($C219-$B219)*1440,0))</f>
        <v/>
      </c>
      <c r="S219" s="16">
        <f>IF($O219="","",IF($O219&gt;0,"Win",IF($O219&lt;0,"Loss","Scratch")))</f>
        <v/>
      </c>
      <c r="T219" s="13">
        <f>IF($O219="","",SUM($O$2:$O219))</f>
        <v/>
      </c>
      <c r="U219" s="13">
        <f>IF($T219="","",$T219-MAX(0,MAX($T$2:$T219)))</f>
        <v/>
      </c>
    </row>
    <row r="220">
      <c r="A220" s="7" t="n"/>
      <c r="B220" s="8" t="n"/>
      <c r="C220" s="8" t="n"/>
      <c r="D220" s="9" t="n"/>
      <c r="E220" s="9" t="n"/>
      <c r="F220" s="10" t="n"/>
      <c r="G220" s="11" t="n"/>
      <c r="H220" s="11" t="n"/>
      <c r="I220" s="11" t="n"/>
      <c r="J220" s="12" t="n"/>
      <c r="K220" s="9" t="n"/>
      <c r="L220" s="9" t="n"/>
      <c r="M220" s="9" t="n"/>
      <c r="N220" s="13">
        <f>IF(OR($E220="",$F220="",$G220="",$H220=""),"",ROUND(($H220-$G220)*$F220*IF($E220="Short",-1,1),2))</f>
        <v/>
      </c>
      <c r="O220" s="13">
        <f>IF($N220="","",ROUND($N220-N($J220),2))</f>
        <v/>
      </c>
      <c r="P220" s="13">
        <f>IF(OR($F220="",$G220="",$I220=""),"",ABS($G220-$I220)*$F220)</f>
        <v/>
      </c>
      <c r="Q220" s="14">
        <f>IF(OR($O220="",$P220=""),"",IF($P220=0,"",$O220/$P220))</f>
        <v/>
      </c>
      <c r="R220" s="15">
        <f>IF(OR($B220="",$C220=""),"",ROUND(($C220-$B220)*1440,0))</f>
        <v/>
      </c>
      <c r="S220" s="16">
        <f>IF($O220="","",IF($O220&gt;0,"Win",IF($O220&lt;0,"Loss","Scratch")))</f>
        <v/>
      </c>
      <c r="T220" s="13">
        <f>IF($O220="","",SUM($O$2:$O220))</f>
        <v/>
      </c>
      <c r="U220" s="13">
        <f>IF($T220="","",$T220-MAX(0,MAX($T$2:$T220)))</f>
        <v/>
      </c>
    </row>
    <row r="221">
      <c r="A221" s="7" t="n"/>
      <c r="B221" s="8" t="n"/>
      <c r="C221" s="8" t="n"/>
      <c r="D221" s="9" t="n"/>
      <c r="E221" s="9" t="n"/>
      <c r="F221" s="10" t="n"/>
      <c r="G221" s="11" t="n"/>
      <c r="H221" s="11" t="n"/>
      <c r="I221" s="11" t="n"/>
      <c r="J221" s="12" t="n"/>
      <c r="K221" s="9" t="n"/>
      <c r="L221" s="9" t="n"/>
      <c r="M221" s="9" t="n"/>
      <c r="N221" s="13">
        <f>IF(OR($E221="",$F221="",$G221="",$H221=""),"",ROUND(($H221-$G221)*$F221*IF($E221="Short",-1,1),2))</f>
        <v/>
      </c>
      <c r="O221" s="13">
        <f>IF($N221="","",ROUND($N221-N($J221),2))</f>
        <v/>
      </c>
      <c r="P221" s="13">
        <f>IF(OR($F221="",$G221="",$I221=""),"",ABS($G221-$I221)*$F221)</f>
        <v/>
      </c>
      <c r="Q221" s="14">
        <f>IF(OR($O221="",$P221=""),"",IF($P221=0,"",$O221/$P221))</f>
        <v/>
      </c>
      <c r="R221" s="15">
        <f>IF(OR($B221="",$C221=""),"",ROUND(($C221-$B221)*1440,0))</f>
        <v/>
      </c>
      <c r="S221" s="16">
        <f>IF($O221="","",IF($O221&gt;0,"Win",IF($O221&lt;0,"Loss","Scratch")))</f>
        <v/>
      </c>
      <c r="T221" s="13">
        <f>IF($O221="","",SUM($O$2:$O221))</f>
        <v/>
      </c>
      <c r="U221" s="13">
        <f>IF($T221="","",$T221-MAX(0,MAX($T$2:$T221)))</f>
        <v/>
      </c>
    </row>
    <row r="222">
      <c r="A222" s="7" t="n"/>
      <c r="B222" s="8" t="n"/>
      <c r="C222" s="8" t="n"/>
      <c r="D222" s="9" t="n"/>
      <c r="E222" s="9" t="n"/>
      <c r="F222" s="10" t="n"/>
      <c r="G222" s="11" t="n"/>
      <c r="H222" s="11" t="n"/>
      <c r="I222" s="11" t="n"/>
      <c r="J222" s="12" t="n"/>
      <c r="K222" s="9" t="n"/>
      <c r="L222" s="9" t="n"/>
      <c r="M222" s="9" t="n"/>
      <c r="N222" s="13">
        <f>IF(OR($E222="",$F222="",$G222="",$H222=""),"",ROUND(($H222-$G222)*$F222*IF($E222="Short",-1,1),2))</f>
        <v/>
      </c>
      <c r="O222" s="13">
        <f>IF($N222="","",ROUND($N222-N($J222),2))</f>
        <v/>
      </c>
      <c r="P222" s="13">
        <f>IF(OR($F222="",$G222="",$I222=""),"",ABS($G222-$I222)*$F222)</f>
        <v/>
      </c>
      <c r="Q222" s="14">
        <f>IF(OR($O222="",$P222=""),"",IF($P222=0,"",$O222/$P222))</f>
        <v/>
      </c>
      <c r="R222" s="15">
        <f>IF(OR($B222="",$C222=""),"",ROUND(($C222-$B222)*1440,0))</f>
        <v/>
      </c>
      <c r="S222" s="16">
        <f>IF($O222="","",IF($O222&gt;0,"Win",IF($O222&lt;0,"Loss","Scratch")))</f>
        <v/>
      </c>
      <c r="T222" s="13">
        <f>IF($O222="","",SUM($O$2:$O222))</f>
        <v/>
      </c>
      <c r="U222" s="13">
        <f>IF($T222="","",$T222-MAX(0,MAX($T$2:$T222)))</f>
        <v/>
      </c>
    </row>
    <row r="223">
      <c r="A223" s="7" t="n"/>
      <c r="B223" s="8" t="n"/>
      <c r="C223" s="8" t="n"/>
      <c r="D223" s="9" t="n"/>
      <c r="E223" s="9" t="n"/>
      <c r="F223" s="10" t="n"/>
      <c r="G223" s="11" t="n"/>
      <c r="H223" s="11" t="n"/>
      <c r="I223" s="11" t="n"/>
      <c r="J223" s="12" t="n"/>
      <c r="K223" s="9" t="n"/>
      <c r="L223" s="9" t="n"/>
      <c r="M223" s="9" t="n"/>
      <c r="N223" s="13">
        <f>IF(OR($E223="",$F223="",$G223="",$H223=""),"",ROUND(($H223-$G223)*$F223*IF($E223="Short",-1,1),2))</f>
        <v/>
      </c>
      <c r="O223" s="13">
        <f>IF($N223="","",ROUND($N223-N($J223),2))</f>
        <v/>
      </c>
      <c r="P223" s="13">
        <f>IF(OR($F223="",$G223="",$I223=""),"",ABS($G223-$I223)*$F223)</f>
        <v/>
      </c>
      <c r="Q223" s="14">
        <f>IF(OR($O223="",$P223=""),"",IF($P223=0,"",$O223/$P223))</f>
        <v/>
      </c>
      <c r="R223" s="15">
        <f>IF(OR($B223="",$C223=""),"",ROUND(($C223-$B223)*1440,0))</f>
        <v/>
      </c>
      <c r="S223" s="16">
        <f>IF($O223="","",IF($O223&gt;0,"Win",IF($O223&lt;0,"Loss","Scratch")))</f>
        <v/>
      </c>
      <c r="T223" s="13">
        <f>IF($O223="","",SUM($O$2:$O223))</f>
        <v/>
      </c>
      <c r="U223" s="13">
        <f>IF($T223="","",$T223-MAX(0,MAX($T$2:$T223)))</f>
        <v/>
      </c>
    </row>
    <row r="224">
      <c r="A224" s="7" t="n"/>
      <c r="B224" s="8" t="n"/>
      <c r="C224" s="8" t="n"/>
      <c r="D224" s="9" t="n"/>
      <c r="E224" s="9" t="n"/>
      <c r="F224" s="10" t="n"/>
      <c r="G224" s="11" t="n"/>
      <c r="H224" s="11" t="n"/>
      <c r="I224" s="11" t="n"/>
      <c r="J224" s="12" t="n"/>
      <c r="K224" s="9" t="n"/>
      <c r="L224" s="9" t="n"/>
      <c r="M224" s="9" t="n"/>
      <c r="N224" s="13">
        <f>IF(OR($E224="",$F224="",$G224="",$H224=""),"",ROUND(($H224-$G224)*$F224*IF($E224="Short",-1,1),2))</f>
        <v/>
      </c>
      <c r="O224" s="13">
        <f>IF($N224="","",ROUND($N224-N($J224),2))</f>
        <v/>
      </c>
      <c r="P224" s="13">
        <f>IF(OR($F224="",$G224="",$I224=""),"",ABS($G224-$I224)*$F224)</f>
        <v/>
      </c>
      <c r="Q224" s="14">
        <f>IF(OR($O224="",$P224=""),"",IF($P224=0,"",$O224/$P224))</f>
        <v/>
      </c>
      <c r="R224" s="15">
        <f>IF(OR($B224="",$C224=""),"",ROUND(($C224-$B224)*1440,0))</f>
        <v/>
      </c>
      <c r="S224" s="16">
        <f>IF($O224="","",IF($O224&gt;0,"Win",IF($O224&lt;0,"Loss","Scratch")))</f>
        <v/>
      </c>
      <c r="T224" s="13">
        <f>IF($O224="","",SUM($O$2:$O224))</f>
        <v/>
      </c>
      <c r="U224" s="13">
        <f>IF($T224="","",$T224-MAX(0,MAX($T$2:$T224)))</f>
        <v/>
      </c>
    </row>
    <row r="225">
      <c r="A225" s="7" t="n"/>
      <c r="B225" s="8" t="n"/>
      <c r="C225" s="8" t="n"/>
      <c r="D225" s="9" t="n"/>
      <c r="E225" s="9" t="n"/>
      <c r="F225" s="10" t="n"/>
      <c r="G225" s="11" t="n"/>
      <c r="H225" s="11" t="n"/>
      <c r="I225" s="11" t="n"/>
      <c r="J225" s="12" t="n"/>
      <c r="K225" s="9" t="n"/>
      <c r="L225" s="9" t="n"/>
      <c r="M225" s="9" t="n"/>
      <c r="N225" s="13">
        <f>IF(OR($E225="",$F225="",$G225="",$H225=""),"",ROUND(($H225-$G225)*$F225*IF($E225="Short",-1,1),2))</f>
        <v/>
      </c>
      <c r="O225" s="13">
        <f>IF($N225="","",ROUND($N225-N($J225),2))</f>
        <v/>
      </c>
      <c r="P225" s="13">
        <f>IF(OR($F225="",$G225="",$I225=""),"",ABS($G225-$I225)*$F225)</f>
        <v/>
      </c>
      <c r="Q225" s="14">
        <f>IF(OR($O225="",$P225=""),"",IF($P225=0,"",$O225/$P225))</f>
        <v/>
      </c>
      <c r="R225" s="15">
        <f>IF(OR($B225="",$C225=""),"",ROUND(($C225-$B225)*1440,0))</f>
        <v/>
      </c>
      <c r="S225" s="16">
        <f>IF($O225="","",IF($O225&gt;0,"Win",IF($O225&lt;0,"Loss","Scratch")))</f>
        <v/>
      </c>
      <c r="T225" s="13">
        <f>IF($O225="","",SUM($O$2:$O225))</f>
        <v/>
      </c>
      <c r="U225" s="13">
        <f>IF($T225="","",$T225-MAX(0,MAX($T$2:$T225)))</f>
        <v/>
      </c>
    </row>
    <row r="226">
      <c r="A226" s="7" t="n"/>
      <c r="B226" s="8" t="n"/>
      <c r="C226" s="8" t="n"/>
      <c r="D226" s="9" t="n"/>
      <c r="E226" s="9" t="n"/>
      <c r="F226" s="10" t="n"/>
      <c r="G226" s="11" t="n"/>
      <c r="H226" s="11" t="n"/>
      <c r="I226" s="11" t="n"/>
      <c r="J226" s="12" t="n"/>
      <c r="K226" s="9" t="n"/>
      <c r="L226" s="9" t="n"/>
      <c r="M226" s="9" t="n"/>
      <c r="N226" s="13">
        <f>IF(OR($E226="",$F226="",$G226="",$H226=""),"",ROUND(($H226-$G226)*$F226*IF($E226="Short",-1,1),2))</f>
        <v/>
      </c>
      <c r="O226" s="13">
        <f>IF($N226="","",ROUND($N226-N($J226),2))</f>
        <v/>
      </c>
      <c r="P226" s="13">
        <f>IF(OR($F226="",$G226="",$I226=""),"",ABS($G226-$I226)*$F226)</f>
        <v/>
      </c>
      <c r="Q226" s="14">
        <f>IF(OR($O226="",$P226=""),"",IF($P226=0,"",$O226/$P226))</f>
        <v/>
      </c>
      <c r="R226" s="15">
        <f>IF(OR($B226="",$C226=""),"",ROUND(($C226-$B226)*1440,0))</f>
        <v/>
      </c>
      <c r="S226" s="16">
        <f>IF($O226="","",IF($O226&gt;0,"Win",IF($O226&lt;0,"Loss","Scratch")))</f>
        <v/>
      </c>
      <c r="T226" s="13">
        <f>IF($O226="","",SUM($O$2:$O226))</f>
        <v/>
      </c>
      <c r="U226" s="13">
        <f>IF($T226="","",$T226-MAX(0,MAX($T$2:$T226)))</f>
        <v/>
      </c>
    </row>
    <row r="227">
      <c r="A227" s="7" t="n"/>
      <c r="B227" s="8" t="n"/>
      <c r="C227" s="8" t="n"/>
      <c r="D227" s="9" t="n"/>
      <c r="E227" s="9" t="n"/>
      <c r="F227" s="10" t="n"/>
      <c r="G227" s="11" t="n"/>
      <c r="H227" s="11" t="n"/>
      <c r="I227" s="11" t="n"/>
      <c r="J227" s="12" t="n"/>
      <c r="K227" s="9" t="n"/>
      <c r="L227" s="9" t="n"/>
      <c r="M227" s="9" t="n"/>
      <c r="N227" s="13">
        <f>IF(OR($E227="",$F227="",$G227="",$H227=""),"",ROUND(($H227-$G227)*$F227*IF($E227="Short",-1,1),2))</f>
        <v/>
      </c>
      <c r="O227" s="13">
        <f>IF($N227="","",ROUND($N227-N($J227),2))</f>
        <v/>
      </c>
      <c r="P227" s="13">
        <f>IF(OR($F227="",$G227="",$I227=""),"",ABS($G227-$I227)*$F227)</f>
        <v/>
      </c>
      <c r="Q227" s="14">
        <f>IF(OR($O227="",$P227=""),"",IF($P227=0,"",$O227/$P227))</f>
        <v/>
      </c>
      <c r="R227" s="15">
        <f>IF(OR($B227="",$C227=""),"",ROUND(($C227-$B227)*1440,0))</f>
        <v/>
      </c>
      <c r="S227" s="16">
        <f>IF($O227="","",IF($O227&gt;0,"Win",IF($O227&lt;0,"Loss","Scratch")))</f>
        <v/>
      </c>
      <c r="T227" s="13">
        <f>IF($O227="","",SUM($O$2:$O227))</f>
        <v/>
      </c>
      <c r="U227" s="13">
        <f>IF($T227="","",$T227-MAX(0,MAX($T$2:$T227)))</f>
        <v/>
      </c>
    </row>
    <row r="228">
      <c r="A228" s="7" t="n"/>
      <c r="B228" s="8" t="n"/>
      <c r="C228" s="8" t="n"/>
      <c r="D228" s="9" t="n"/>
      <c r="E228" s="9" t="n"/>
      <c r="F228" s="10" t="n"/>
      <c r="G228" s="11" t="n"/>
      <c r="H228" s="11" t="n"/>
      <c r="I228" s="11" t="n"/>
      <c r="J228" s="12" t="n"/>
      <c r="K228" s="9" t="n"/>
      <c r="L228" s="9" t="n"/>
      <c r="M228" s="9" t="n"/>
      <c r="N228" s="13">
        <f>IF(OR($E228="",$F228="",$G228="",$H228=""),"",ROUND(($H228-$G228)*$F228*IF($E228="Short",-1,1),2))</f>
        <v/>
      </c>
      <c r="O228" s="13">
        <f>IF($N228="","",ROUND($N228-N($J228),2))</f>
        <v/>
      </c>
      <c r="P228" s="13">
        <f>IF(OR($F228="",$G228="",$I228=""),"",ABS($G228-$I228)*$F228)</f>
        <v/>
      </c>
      <c r="Q228" s="14">
        <f>IF(OR($O228="",$P228=""),"",IF($P228=0,"",$O228/$P228))</f>
        <v/>
      </c>
      <c r="R228" s="15">
        <f>IF(OR($B228="",$C228=""),"",ROUND(($C228-$B228)*1440,0))</f>
        <v/>
      </c>
      <c r="S228" s="16">
        <f>IF($O228="","",IF($O228&gt;0,"Win",IF($O228&lt;0,"Loss","Scratch")))</f>
        <v/>
      </c>
      <c r="T228" s="13">
        <f>IF($O228="","",SUM($O$2:$O228))</f>
        <v/>
      </c>
      <c r="U228" s="13">
        <f>IF($T228="","",$T228-MAX(0,MAX($T$2:$T228)))</f>
        <v/>
      </c>
    </row>
    <row r="229">
      <c r="A229" s="7" t="n"/>
      <c r="B229" s="8" t="n"/>
      <c r="C229" s="8" t="n"/>
      <c r="D229" s="9" t="n"/>
      <c r="E229" s="9" t="n"/>
      <c r="F229" s="10" t="n"/>
      <c r="G229" s="11" t="n"/>
      <c r="H229" s="11" t="n"/>
      <c r="I229" s="11" t="n"/>
      <c r="J229" s="12" t="n"/>
      <c r="K229" s="9" t="n"/>
      <c r="L229" s="9" t="n"/>
      <c r="M229" s="9" t="n"/>
      <c r="N229" s="13">
        <f>IF(OR($E229="",$F229="",$G229="",$H229=""),"",ROUND(($H229-$G229)*$F229*IF($E229="Short",-1,1),2))</f>
        <v/>
      </c>
      <c r="O229" s="13">
        <f>IF($N229="","",ROUND($N229-N($J229),2))</f>
        <v/>
      </c>
      <c r="P229" s="13">
        <f>IF(OR($F229="",$G229="",$I229=""),"",ABS($G229-$I229)*$F229)</f>
        <v/>
      </c>
      <c r="Q229" s="14">
        <f>IF(OR($O229="",$P229=""),"",IF($P229=0,"",$O229/$P229))</f>
        <v/>
      </c>
      <c r="R229" s="15">
        <f>IF(OR($B229="",$C229=""),"",ROUND(($C229-$B229)*1440,0))</f>
        <v/>
      </c>
      <c r="S229" s="16">
        <f>IF($O229="","",IF($O229&gt;0,"Win",IF($O229&lt;0,"Loss","Scratch")))</f>
        <v/>
      </c>
      <c r="T229" s="13">
        <f>IF($O229="","",SUM($O$2:$O229))</f>
        <v/>
      </c>
      <c r="U229" s="13">
        <f>IF($T229="","",$T229-MAX(0,MAX($T$2:$T229)))</f>
        <v/>
      </c>
    </row>
    <row r="230">
      <c r="A230" s="7" t="n"/>
      <c r="B230" s="8" t="n"/>
      <c r="C230" s="8" t="n"/>
      <c r="D230" s="9" t="n"/>
      <c r="E230" s="9" t="n"/>
      <c r="F230" s="10" t="n"/>
      <c r="G230" s="11" t="n"/>
      <c r="H230" s="11" t="n"/>
      <c r="I230" s="11" t="n"/>
      <c r="J230" s="12" t="n"/>
      <c r="K230" s="9" t="n"/>
      <c r="L230" s="9" t="n"/>
      <c r="M230" s="9" t="n"/>
      <c r="N230" s="13">
        <f>IF(OR($E230="",$F230="",$G230="",$H230=""),"",ROUND(($H230-$G230)*$F230*IF($E230="Short",-1,1),2))</f>
        <v/>
      </c>
      <c r="O230" s="13">
        <f>IF($N230="","",ROUND($N230-N($J230),2))</f>
        <v/>
      </c>
      <c r="P230" s="13">
        <f>IF(OR($F230="",$G230="",$I230=""),"",ABS($G230-$I230)*$F230)</f>
        <v/>
      </c>
      <c r="Q230" s="14">
        <f>IF(OR($O230="",$P230=""),"",IF($P230=0,"",$O230/$P230))</f>
        <v/>
      </c>
      <c r="R230" s="15">
        <f>IF(OR($B230="",$C230=""),"",ROUND(($C230-$B230)*1440,0))</f>
        <v/>
      </c>
      <c r="S230" s="16">
        <f>IF($O230="","",IF($O230&gt;0,"Win",IF($O230&lt;0,"Loss","Scratch")))</f>
        <v/>
      </c>
      <c r="T230" s="13">
        <f>IF($O230="","",SUM($O$2:$O230))</f>
        <v/>
      </c>
      <c r="U230" s="13">
        <f>IF($T230="","",$T230-MAX(0,MAX($T$2:$T230)))</f>
        <v/>
      </c>
    </row>
    <row r="231">
      <c r="A231" s="7" t="n"/>
      <c r="B231" s="8" t="n"/>
      <c r="C231" s="8" t="n"/>
      <c r="D231" s="9" t="n"/>
      <c r="E231" s="9" t="n"/>
      <c r="F231" s="10" t="n"/>
      <c r="G231" s="11" t="n"/>
      <c r="H231" s="11" t="n"/>
      <c r="I231" s="11" t="n"/>
      <c r="J231" s="12" t="n"/>
      <c r="K231" s="9" t="n"/>
      <c r="L231" s="9" t="n"/>
      <c r="M231" s="9" t="n"/>
      <c r="N231" s="13">
        <f>IF(OR($E231="",$F231="",$G231="",$H231=""),"",ROUND(($H231-$G231)*$F231*IF($E231="Short",-1,1),2))</f>
        <v/>
      </c>
      <c r="O231" s="13">
        <f>IF($N231="","",ROUND($N231-N($J231),2))</f>
        <v/>
      </c>
      <c r="P231" s="13">
        <f>IF(OR($F231="",$G231="",$I231=""),"",ABS($G231-$I231)*$F231)</f>
        <v/>
      </c>
      <c r="Q231" s="14">
        <f>IF(OR($O231="",$P231=""),"",IF($P231=0,"",$O231/$P231))</f>
        <v/>
      </c>
      <c r="R231" s="15">
        <f>IF(OR($B231="",$C231=""),"",ROUND(($C231-$B231)*1440,0))</f>
        <v/>
      </c>
      <c r="S231" s="16">
        <f>IF($O231="","",IF($O231&gt;0,"Win",IF($O231&lt;0,"Loss","Scratch")))</f>
        <v/>
      </c>
      <c r="T231" s="13">
        <f>IF($O231="","",SUM($O$2:$O231))</f>
        <v/>
      </c>
      <c r="U231" s="13">
        <f>IF($T231="","",$T231-MAX(0,MAX($T$2:$T231)))</f>
        <v/>
      </c>
    </row>
    <row r="232">
      <c r="A232" s="7" t="n"/>
      <c r="B232" s="8" t="n"/>
      <c r="C232" s="8" t="n"/>
      <c r="D232" s="9" t="n"/>
      <c r="E232" s="9" t="n"/>
      <c r="F232" s="10" t="n"/>
      <c r="G232" s="11" t="n"/>
      <c r="H232" s="11" t="n"/>
      <c r="I232" s="11" t="n"/>
      <c r="J232" s="12" t="n"/>
      <c r="K232" s="9" t="n"/>
      <c r="L232" s="9" t="n"/>
      <c r="M232" s="9" t="n"/>
      <c r="N232" s="13">
        <f>IF(OR($E232="",$F232="",$G232="",$H232=""),"",ROUND(($H232-$G232)*$F232*IF($E232="Short",-1,1),2))</f>
        <v/>
      </c>
      <c r="O232" s="13">
        <f>IF($N232="","",ROUND($N232-N($J232),2))</f>
        <v/>
      </c>
      <c r="P232" s="13">
        <f>IF(OR($F232="",$G232="",$I232=""),"",ABS($G232-$I232)*$F232)</f>
        <v/>
      </c>
      <c r="Q232" s="14">
        <f>IF(OR($O232="",$P232=""),"",IF($P232=0,"",$O232/$P232))</f>
        <v/>
      </c>
      <c r="R232" s="15">
        <f>IF(OR($B232="",$C232=""),"",ROUND(($C232-$B232)*1440,0))</f>
        <v/>
      </c>
      <c r="S232" s="16">
        <f>IF($O232="","",IF($O232&gt;0,"Win",IF($O232&lt;0,"Loss","Scratch")))</f>
        <v/>
      </c>
      <c r="T232" s="13">
        <f>IF($O232="","",SUM($O$2:$O232))</f>
        <v/>
      </c>
      <c r="U232" s="13">
        <f>IF($T232="","",$T232-MAX(0,MAX($T$2:$T232)))</f>
        <v/>
      </c>
    </row>
    <row r="233">
      <c r="A233" s="7" t="n"/>
      <c r="B233" s="8" t="n"/>
      <c r="C233" s="8" t="n"/>
      <c r="D233" s="9" t="n"/>
      <c r="E233" s="9" t="n"/>
      <c r="F233" s="10" t="n"/>
      <c r="G233" s="11" t="n"/>
      <c r="H233" s="11" t="n"/>
      <c r="I233" s="11" t="n"/>
      <c r="J233" s="12" t="n"/>
      <c r="K233" s="9" t="n"/>
      <c r="L233" s="9" t="n"/>
      <c r="M233" s="9" t="n"/>
      <c r="N233" s="13">
        <f>IF(OR($E233="",$F233="",$G233="",$H233=""),"",ROUND(($H233-$G233)*$F233*IF($E233="Short",-1,1),2))</f>
        <v/>
      </c>
      <c r="O233" s="13">
        <f>IF($N233="","",ROUND($N233-N($J233),2))</f>
        <v/>
      </c>
      <c r="P233" s="13">
        <f>IF(OR($F233="",$G233="",$I233=""),"",ABS($G233-$I233)*$F233)</f>
        <v/>
      </c>
      <c r="Q233" s="14">
        <f>IF(OR($O233="",$P233=""),"",IF($P233=0,"",$O233/$P233))</f>
        <v/>
      </c>
      <c r="R233" s="15">
        <f>IF(OR($B233="",$C233=""),"",ROUND(($C233-$B233)*1440,0))</f>
        <v/>
      </c>
      <c r="S233" s="16">
        <f>IF($O233="","",IF($O233&gt;0,"Win",IF($O233&lt;0,"Loss","Scratch")))</f>
        <v/>
      </c>
      <c r="T233" s="13">
        <f>IF($O233="","",SUM($O$2:$O233))</f>
        <v/>
      </c>
      <c r="U233" s="13">
        <f>IF($T233="","",$T233-MAX(0,MAX($T$2:$T233)))</f>
        <v/>
      </c>
    </row>
    <row r="234">
      <c r="A234" s="7" t="n"/>
      <c r="B234" s="8" t="n"/>
      <c r="C234" s="8" t="n"/>
      <c r="D234" s="9" t="n"/>
      <c r="E234" s="9" t="n"/>
      <c r="F234" s="10" t="n"/>
      <c r="G234" s="11" t="n"/>
      <c r="H234" s="11" t="n"/>
      <c r="I234" s="11" t="n"/>
      <c r="J234" s="12" t="n"/>
      <c r="K234" s="9" t="n"/>
      <c r="L234" s="9" t="n"/>
      <c r="M234" s="9" t="n"/>
      <c r="N234" s="13">
        <f>IF(OR($E234="",$F234="",$G234="",$H234=""),"",ROUND(($H234-$G234)*$F234*IF($E234="Short",-1,1),2))</f>
        <v/>
      </c>
      <c r="O234" s="13">
        <f>IF($N234="","",ROUND($N234-N($J234),2))</f>
        <v/>
      </c>
      <c r="P234" s="13">
        <f>IF(OR($F234="",$G234="",$I234=""),"",ABS($G234-$I234)*$F234)</f>
        <v/>
      </c>
      <c r="Q234" s="14">
        <f>IF(OR($O234="",$P234=""),"",IF($P234=0,"",$O234/$P234))</f>
        <v/>
      </c>
      <c r="R234" s="15">
        <f>IF(OR($B234="",$C234=""),"",ROUND(($C234-$B234)*1440,0))</f>
        <v/>
      </c>
      <c r="S234" s="16">
        <f>IF($O234="","",IF($O234&gt;0,"Win",IF($O234&lt;0,"Loss","Scratch")))</f>
        <v/>
      </c>
      <c r="T234" s="13">
        <f>IF($O234="","",SUM($O$2:$O234))</f>
        <v/>
      </c>
      <c r="U234" s="13">
        <f>IF($T234="","",$T234-MAX(0,MAX($T$2:$T234)))</f>
        <v/>
      </c>
    </row>
    <row r="235">
      <c r="A235" s="7" t="n"/>
      <c r="B235" s="8" t="n"/>
      <c r="C235" s="8" t="n"/>
      <c r="D235" s="9" t="n"/>
      <c r="E235" s="9" t="n"/>
      <c r="F235" s="10" t="n"/>
      <c r="G235" s="11" t="n"/>
      <c r="H235" s="11" t="n"/>
      <c r="I235" s="11" t="n"/>
      <c r="J235" s="12" t="n"/>
      <c r="K235" s="9" t="n"/>
      <c r="L235" s="9" t="n"/>
      <c r="M235" s="9" t="n"/>
      <c r="N235" s="13">
        <f>IF(OR($E235="",$F235="",$G235="",$H235=""),"",ROUND(($H235-$G235)*$F235*IF($E235="Short",-1,1),2))</f>
        <v/>
      </c>
      <c r="O235" s="13">
        <f>IF($N235="","",ROUND($N235-N($J235),2))</f>
        <v/>
      </c>
      <c r="P235" s="13">
        <f>IF(OR($F235="",$G235="",$I235=""),"",ABS($G235-$I235)*$F235)</f>
        <v/>
      </c>
      <c r="Q235" s="14">
        <f>IF(OR($O235="",$P235=""),"",IF($P235=0,"",$O235/$P235))</f>
        <v/>
      </c>
      <c r="R235" s="15">
        <f>IF(OR($B235="",$C235=""),"",ROUND(($C235-$B235)*1440,0))</f>
        <v/>
      </c>
      <c r="S235" s="16">
        <f>IF($O235="","",IF($O235&gt;0,"Win",IF($O235&lt;0,"Loss","Scratch")))</f>
        <v/>
      </c>
      <c r="T235" s="13">
        <f>IF($O235="","",SUM($O$2:$O235))</f>
        <v/>
      </c>
      <c r="U235" s="13">
        <f>IF($T235="","",$T235-MAX(0,MAX($T$2:$T235)))</f>
        <v/>
      </c>
    </row>
    <row r="236">
      <c r="A236" s="7" t="n"/>
      <c r="B236" s="8" t="n"/>
      <c r="C236" s="8" t="n"/>
      <c r="D236" s="9" t="n"/>
      <c r="E236" s="9" t="n"/>
      <c r="F236" s="10" t="n"/>
      <c r="G236" s="11" t="n"/>
      <c r="H236" s="11" t="n"/>
      <c r="I236" s="11" t="n"/>
      <c r="J236" s="12" t="n"/>
      <c r="K236" s="9" t="n"/>
      <c r="L236" s="9" t="n"/>
      <c r="M236" s="9" t="n"/>
      <c r="N236" s="13">
        <f>IF(OR($E236="",$F236="",$G236="",$H236=""),"",ROUND(($H236-$G236)*$F236*IF($E236="Short",-1,1),2))</f>
        <v/>
      </c>
      <c r="O236" s="13">
        <f>IF($N236="","",ROUND($N236-N($J236),2))</f>
        <v/>
      </c>
      <c r="P236" s="13">
        <f>IF(OR($F236="",$G236="",$I236=""),"",ABS($G236-$I236)*$F236)</f>
        <v/>
      </c>
      <c r="Q236" s="14">
        <f>IF(OR($O236="",$P236=""),"",IF($P236=0,"",$O236/$P236))</f>
        <v/>
      </c>
      <c r="R236" s="15">
        <f>IF(OR($B236="",$C236=""),"",ROUND(($C236-$B236)*1440,0))</f>
        <v/>
      </c>
      <c r="S236" s="16">
        <f>IF($O236="","",IF($O236&gt;0,"Win",IF($O236&lt;0,"Loss","Scratch")))</f>
        <v/>
      </c>
      <c r="T236" s="13">
        <f>IF($O236="","",SUM($O$2:$O236))</f>
        <v/>
      </c>
      <c r="U236" s="13">
        <f>IF($T236="","",$T236-MAX(0,MAX($T$2:$T236)))</f>
        <v/>
      </c>
    </row>
    <row r="237">
      <c r="A237" s="7" t="n"/>
      <c r="B237" s="8" t="n"/>
      <c r="C237" s="8" t="n"/>
      <c r="D237" s="9" t="n"/>
      <c r="E237" s="9" t="n"/>
      <c r="F237" s="10" t="n"/>
      <c r="G237" s="11" t="n"/>
      <c r="H237" s="11" t="n"/>
      <c r="I237" s="11" t="n"/>
      <c r="J237" s="12" t="n"/>
      <c r="K237" s="9" t="n"/>
      <c r="L237" s="9" t="n"/>
      <c r="M237" s="9" t="n"/>
      <c r="N237" s="13">
        <f>IF(OR($E237="",$F237="",$G237="",$H237=""),"",ROUND(($H237-$G237)*$F237*IF($E237="Short",-1,1),2))</f>
        <v/>
      </c>
      <c r="O237" s="13">
        <f>IF($N237="","",ROUND($N237-N($J237),2))</f>
        <v/>
      </c>
      <c r="P237" s="13">
        <f>IF(OR($F237="",$G237="",$I237=""),"",ABS($G237-$I237)*$F237)</f>
        <v/>
      </c>
      <c r="Q237" s="14">
        <f>IF(OR($O237="",$P237=""),"",IF($P237=0,"",$O237/$P237))</f>
        <v/>
      </c>
      <c r="R237" s="15">
        <f>IF(OR($B237="",$C237=""),"",ROUND(($C237-$B237)*1440,0))</f>
        <v/>
      </c>
      <c r="S237" s="16">
        <f>IF($O237="","",IF($O237&gt;0,"Win",IF($O237&lt;0,"Loss","Scratch")))</f>
        <v/>
      </c>
      <c r="T237" s="13">
        <f>IF($O237="","",SUM($O$2:$O237))</f>
        <v/>
      </c>
      <c r="U237" s="13">
        <f>IF($T237="","",$T237-MAX(0,MAX($T$2:$T237)))</f>
        <v/>
      </c>
    </row>
    <row r="238">
      <c r="A238" s="7" t="n"/>
      <c r="B238" s="8" t="n"/>
      <c r="C238" s="8" t="n"/>
      <c r="D238" s="9" t="n"/>
      <c r="E238" s="9" t="n"/>
      <c r="F238" s="10" t="n"/>
      <c r="G238" s="11" t="n"/>
      <c r="H238" s="11" t="n"/>
      <c r="I238" s="11" t="n"/>
      <c r="J238" s="12" t="n"/>
      <c r="K238" s="9" t="n"/>
      <c r="L238" s="9" t="n"/>
      <c r="M238" s="9" t="n"/>
      <c r="N238" s="13">
        <f>IF(OR($E238="",$F238="",$G238="",$H238=""),"",ROUND(($H238-$G238)*$F238*IF($E238="Short",-1,1),2))</f>
        <v/>
      </c>
      <c r="O238" s="13">
        <f>IF($N238="","",ROUND($N238-N($J238),2))</f>
        <v/>
      </c>
      <c r="P238" s="13">
        <f>IF(OR($F238="",$G238="",$I238=""),"",ABS($G238-$I238)*$F238)</f>
        <v/>
      </c>
      <c r="Q238" s="14">
        <f>IF(OR($O238="",$P238=""),"",IF($P238=0,"",$O238/$P238))</f>
        <v/>
      </c>
      <c r="R238" s="15">
        <f>IF(OR($B238="",$C238=""),"",ROUND(($C238-$B238)*1440,0))</f>
        <v/>
      </c>
      <c r="S238" s="16">
        <f>IF($O238="","",IF($O238&gt;0,"Win",IF($O238&lt;0,"Loss","Scratch")))</f>
        <v/>
      </c>
      <c r="T238" s="13">
        <f>IF($O238="","",SUM($O$2:$O238))</f>
        <v/>
      </c>
      <c r="U238" s="13">
        <f>IF($T238="","",$T238-MAX(0,MAX($T$2:$T238)))</f>
        <v/>
      </c>
    </row>
    <row r="239">
      <c r="A239" s="7" t="n"/>
      <c r="B239" s="8" t="n"/>
      <c r="C239" s="8" t="n"/>
      <c r="D239" s="9" t="n"/>
      <c r="E239" s="9" t="n"/>
      <c r="F239" s="10" t="n"/>
      <c r="G239" s="11" t="n"/>
      <c r="H239" s="11" t="n"/>
      <c r="I239" s="11" t="n"/>
      <c r="J239" s="12" t="n"/>
      <c r="K239" s="9" t="n"/>
      <c r="L239" s="9" t="n"/>
      <c r="M239" s="9" t="n"/>
      <c r="N239" s="13">
        <f>IF(OR($E239="",$F239="",$G239="",$H239=""),"",ROUND(($H239-$G239)*$F239*IF($E239="Short",-1,1),2))</f>
        <v/>
      </c>
      <c r="O239" s="13">
        <f>IF($N239="","",ROUND($N239-N($J239),2))</f>
        <v/>
      </c>
      <c r="P239" s="13">
        <f>IF(OR($F239="",$G239="",$I239=""),"",ABS($G239-$I239)*$F239)</f>
        <v/>
      </c>
      <c r="Q239" s="14">
        <f>IF(OR($O239="",$P239=""),"",IF($P239=0,"",$O239/$P239))</f>
        <v/>
      </c>
      <c r="R239" s="15">
        <f>IF(OR($B239="",$C239=""),"",ROUND(($C239-$B239)*1440,0))</f>
        <v/>
      </c>
      <c r="S239" s="16">
        <f>IF($O239="","",IF($O239&gt;0,"Win",IF($O239&lt;0,"Loss","Scratch")))</f>
        <v/>
      </c>
      <c r="T239" s="13">
        <f>IF($O239="","",SUM($O$2:$O239))</f>
        <v/>
      </c>
      <c r="U239" s="13">
        <f>IF($T239="","",$T239-MAX(0,MAX($T$2:$T239)))</f>
        <v/>
      </c>
    </row>
    <row r="240">
      <c r="A240" s="7" t="n"/>
      <c r="B240" s="8" t="n"/>
      <c r="C240" s="8" t="n"/>
      <c r="D240" s="9" t="n"/>
      <c r="E240" s="9" t="n"/>
      <c r="F240" s="10" t="n"/>
      <c r="G240" s="11" t="n"/>
      <c r="H240" s="11" t="n"/>
      <c r="I240" s="11" t="n"/>
      <c r="J240" s="12" t="n"/>
      <c r="K240" s="9" t="n"/>
      <c r="L240" s="9" t="n"/>
      <c r="M240" s="9" t="n"/>
      <c r="N240" s="13">
        <f>IF(OR($E240="",$F240="",$G240="",$H240=""),"",ROUND(($H240-$G240)*$F240*IF($E240="Short",-1,1),2))</f>
        <v/>
      </c>
      <c r="O240" s="13">
        <f>IF($N240="","",ROUND($N240-N($J240),2))</f>
        <v/>
      </c>
      <c r="P240" s="13">
        <f>IF(OR($F240="",$G240="",$I240=""),"",ABS($G240-$I240)*$F240)</f>
        <v/>
      </c>
      <c r="Q240" s="14">
        <f>IF(OR($O240="",$P240=""),"",IF($P240=0,"",$O240/$P240))</f>
        <v/>
      </c>
      <c r="R240" s="15">
        <f>IF(OR($B240="",$C240=""),"",ROUND(($C240-$B240)*1440,0))</f>
        <v/>
      </c>
      <c r="S240" s="16">
        <f>IF($O240="","",IF($O240&gt;0,"Win",IF($O240&lt;0,"Loss","Scratch")))</f>
        <v/>
      </c>
      <c r="T240" s="13">
        <f>IF($O240="","",SUM($O$2:$O240))</f>
        <v/>
      </c>
      <c r="U240" s="13">
        <f>IF($T240="","",$T240-MAX(0,MAX($T$2:$T240)))</f>
        <v/>
      </c>
    </row>
    <row r="241">
      <c r="A241" s="7" t="n"/>
      <c r="B241" s="8" t="n"/>
      <c r="C241" s="8" t="n"/>
      <c r="D241" s="9" t="n"/>
      <c r="E241" s="9" t="n"/>
      <c r="F241" s="10" t="n"/>
      <c r="G241" s="11" t="n"/>
      <c r="H241" s="11" t="n"/>
      <c r="I241" s="11" t="n"/>
      <c r="J241" s="12" t="n"/>
      <c r="K241" s="9" t="n"/>
      <c r="L241" s="9" t="n"/>
      <c r="M241" s="9" t="n"/>
      <c r="N241" s="13">
        <f>IF(OR($E241="",$F241="",$G241="",$H241=""),"",ROUND(($H241-$G241)*$F241*IF($E241="Short",-1,1),2))</f>
        <v/>
      </c>
      <c r="O241" s="13">
        <f>IF($N241="","",ROUND($N241-N($J241),2))</f>
        <v/>
      </c>
      <c r="P241" s="13">
        <f>IF(OR($F241="",$G241="",$I241=""),"",ABS($G241-$I241)*$F241)</f>
        <v/>
      </c>
      <c r="Q241" s="14">
        <f>IF(OR($O241="",$P241=""),"",IF($P241=0,"",$O241/$P241))</f>
        <v/>
      </c>
      <c r="R241" s="15">
        <f>IF(OR($B241="",$C241=""),"",ROUND(($C241-$B241)*1440,0))</f>
        <v/>
      </c>
      <c r="S241" s="16">
        <f>IF($O241="","",IF($O241&gt;0,"Win",IF($O241&lt;0,"Loss","Scratch")))</f>
        <v/>
      </c>
      <c r="T241" s="13">
        <f>IF($O241="","",SUM($O$2:$O241))</f>
        <v/>
      </c>
      <c r="U241" s="13">
        <f>IF($T241="","",$T241-MAX(0,MAX($T$2:$T241)))</f>
        <v/>
      </c>
    </row>
    <row r="242">
      <c r="A242" s="7" t="n"/>
      <c r="B242" s="8" t="n"/>
      <c r="C242" s="8" t="n"/>
      <c r="D242" s="9" t="n"/>
      <c r="E242" s="9" t="n"/>
      <c r="F242" s="10" t="n"/>
      <c r="G242" s="11" t="n"/>
      <c r="H242" s="11" t="n"/>
      <c r="I242" s="11" t="n"/>
      <c r="J242" s="12" t="n"/>
      <c r="K242" s="9" t="n"/>
      <c r="L242" s="9" t="n"/>
      <c r="M242" s="9" t="n"/>
      <c r="N242" s="13">
        <f>IF(OR($E242="",$F242="",$G242="",$H242=""),"",ROUND(($H242-$G242)*$F242*IF($E242="Short",-1,1),2))</f>
        <v/>
      </c>
      <c r="O242" s="13">
        <f>IF($N242="","",ROUND($N242-N($J242),2))</f>
        <v/>
      </c>
      <c r="P242" s="13">
        <f>IF(OR($F242="",$G242="",$I242=""),"",ABS($G242-$I242)*$F242)</f>
        <v/>
      </c>
      <c r="Q242" s="14">
        <f>IF(OR($O242="",$P242=""),"",IF($P242=0,"",$O242/$P242))</f>
        <v/>
      </c>
      <c r="R242" s="15">
        <f>IF(OR($B242="",$C242=""),"",ROUND(($C242-$B242)*1440,0))</f>
        <v/>
      </c>
      <c r="S242" s="16">
        <f>IF($O242="","",IF($O242&gt;0,"Win",IF($O242&lt;0,"Loss","Scratch")))</f>
        <v/>
      </c>
      <c r="T242" s="13">
        <f>IF($O242="","",SUM($O$2:$O242))</f>
        <v/>
      </c>
      <c r="U242" s="13">
        <f>IF($T242="","",$T242-MAX(0,MAX($T$2:$T242)))</f>
        <v/>
      </c>
    </row>
    <row r="243">
      <c r="A243" s="7" t="n"/>
      <c r="B243" s="8" t="n"/>
      <c r="C243" s="8" t="n"/>
      <c r="D243" s="9" t="n"/>
      <c r="E243" s="9" t="n"/>
      <c r="F243" s="10" t="n"/>
      <c r="G243" s="11" t="n"/>
      <c r="H243" s="11" t="n"/>
      <c r="I243" s="11" t="n"/>
      <c r="J243" s="12" t="n"/>
      <c r="K243" s="9" t="n"/>
      <c r="L243" s="9" t="n"/>
      <c r="M243" s="9" t="n"/>
      <c r="N243" s="13">
        <f>IF(OR($E243="",$F243="",$G243="",$H243=""),"",ROUND(($H243-$G243)*$F243*IF($E243="Short",-1,1),2))</f>
        <v/>
      </c>
      <c r="O243" s="13">
        <f>IF($N243="","",ROUND($N243-N($J243),2))</f>
        <v/>
      </c>
      <c r="P243" s="13">
        <f>IF(OR($F243="",$G243="",$I243=""),"",ABS($G243-$I243)*$F243)</f>
        <v/>
      </c>
      <c r="Q243" s="14">
        <f>IF(OR($O243="",$P243=""),"",IF($P243=0,"",$O243/$P243))</f>
        <v/>
      </c>
      <c r="R243" s="15">
        <f>IF(OR($B243="",$C243=""),"",ROUND(($C243-$B243)*1440,0))</f>
        <v/>
      </c>
      <c r="S243" s="16">
        <f>IF($O243="","",IF($O243&gt;0,"Win",IF($O243&lt;0,"Loss","Scratch")))</f>
        <v/>
      </c>
      <c r="T243" s="13">
        <f>IF($O243="","",SUM($O$2:$O243))</f>
        <v/>
      </c>
      <c r="U243" s="13">
        <f>IF($T243="","",$T243-MAX(0,MAX($T$2:$T243)))</f>
        <v/>
      </c>
    </row>
    <row r="244">
      <c r="A244" s="7" t="n"/>
      <c r="B244" s="8" t="n"/>
      <c r="C244" s="8" t="n"/>
      <c r="D244" s="9" t="n"/>
      <c r="E244" s="9" t="n"/>
      <c r="F244" s="10" t="n"/>
      <c r="G244" s="11" t="n"/>
      <c r="H244" s="11" t="n"/>
      <c r="I244" s="11" t="n"/>
      <c r="J244" s="12" t="n"/>
      <c r="K244" s="9" t="n"/>
      <c r="L244" s="9" t="n"/>
      <c r="M244" s="9" t="n"/>
      <c r="N244" s="13">
        <f>IF(OR($E244="",$F244="",$G244="",$H244=""),"",ROUND(($H244-$G244)*$F244*IF($E244="Short",-1,1),2))</f>
        <v/>
      </c>
      <c r="O244" s="13">
        <f>IF($N244="","",ROUND($N244-N($J244),2))</f>
        <v/>
      </c>
      <c r="P244" s="13">
        <f>IF(OR($F244="",$G244="",$I244=""),"",ABS($G244-$I244)*$F244)</f>
        <v/>
      </c>
      <c r="Q244" s="14">
        <f>IF(OR($O244="",$P244=""),"",IF($P244=0,"",$O244/$P244))</f>
        <v/>
      </c>
      <c r="R244" s="15">
        <f>IF(OR($B244="",$C244=""),"",ROUND(($C244-$B244)*1440,0))</f>
        <v/>
      </c>
      <c r="S244" s="16">
        <f>IF($O244="","",IF($O244&gt;0,"Win",IF($O244&lt;0,"Loss","Scratch")))</f>
        <v/>
      </c>
      <c r="T244" s="13">
        <f>IF($O244="","",SUM($O$2:$O244))</f>
        <v/>
      </c>
      <c r="U244" s="13">
        <f>IF($T244="","",$T244-MAX(0,MAX($T$2:$T244)))</f>
        <v/>
      </c>
    </row>
    <row r="245">
      <c r="A245" s="7" t="n"/>
      <c r="B245" s="8" t="n"/>
      <c r="C245" s="8" t="n"/>
      <c r="D245" s="9" t="n"/>
      <c r="E245" s="9" t="n"/>
      <c r="F245" s="10" t="n"/>
      <c r="G245" s="11" t="n"/>
      <c r="H245" s="11" t="n"/>
      <c r="I245" s="11" t="n"/>
      <c r="J245" s="12" t="n"/>
      <c r="K245" s="9" t="n"/>
      <c r="L245" s="9" t="n"/>
      <c r="M245" s="9" t="n"/>
      <c r="N245" s="13">
        <f>IF(OR($E245="",$F245="",$G245="",$H245=""),"",ROUND(($H245-$G245)*$F245*IF($E245="Short",-1,1),2))</f>
        <v/>
      </c>
      <c r="O245" s="13">
        <f>IF($N245="","",ROUND($N245-N($J245),2))</f>
        <v/>
      </c>
      <c r="P245" s="13">
        <f>IF(OR($F245="",$G245="",$I245=""),"",ABS($G245-$I245)*$F245)</f>
        <v/>
      </c>
      <c r="Q245" s="14">
        <f>IF(OR($O245="",$P245=""),"",IF($P245=0,"",$O245/$P245))</f>
        <v/>
      </c>
      <c r="R245" s="15">
        <f>IF(OR($B245="",$C245=""),"",ROUND(($C245-$B245)*1440,0))</f>
        <v/>
      </c>
      <c r="S245" s="16">
        <f>IF($O245="","",IF($O245&gt;0,"Win",IF($O245&lt;0,"Loss","Scratch")))</f>
        <v/>
      </c>
      <c r="T245" s="13">
        <f>IF($O245="","",SUM($O$2:$O245))</f>
        <v/>
      </c>
      <c r="U245" s="13">
        <f>IF($T245="","",$T245-MAX(0,MAX($T$2:$T245)))</f>
        <v/>
      </c>
    </row>
    <row r="246">
      <c r="A246" s="7" t="n"/>
      <c r="B246" s="8" t="n"/>
      <c r="C246" s="8" t="n"/>
      <c r="D246" s="9" t="n"/>
      <c r="E246" s="9" t="n"/>
      <c r="F246" s="10" t="n"/>
      <c r="G246" s="11" t="n"/>
      <c r="H246" s="11" t="n"/>
      <c r="I246" s="11" t="n"/>
      <c r="J246" s="12" t="n"/>
      <c r="K246" s="9" t="n"/>
      <c r="L246" s="9" t="n"/>
      <c r="M246" s="9" t="n"/>
      <c r="N246" s="13">
        <f>IF(OR($E246="",$F246="",$G246="",$H246=""),"",ROUND(($H246-$G246)*$F246*IF($E246="Short",-1,1),2))</f>
        <v/>
      </c>
      <c r="O246" s="13">
        <f>IF($N246="","",ROUND($N246-N($J246),2))</f>
        <v/>
      </c>
      <c r="P246" s="13">
        <f>IF(OR($F246="",$G246="",$I246=""),"",ABS($G246-$I246)*$F246)</f>
        <v/>
      </c>
      <c r="Q246" s="14">
        <f>IF(OR($O246="",$P246=""),"",IF($P246=0,"",$O246/$P246))</f>
        <v/>
      </c>
      <c r="R246" s="15">
        <f>IF(OR($B246="",$C246=""),"",ROUND(($C246-$B246)*1440,0))</f>
        <v/>
      </c>
      <c r="S246" s="16">
        <f>IF($O246="","",IF($O246&gt;0,"Win",IF($O246&lt;0,"Loss","Scratch")))</f>
        <v/>
      </c>
      <c r="T246" s="13">
        <f>IF($O246="","",SUM($O$2:$O246))</f>
        <v/>
      </c>
      <c r="U246" s="13">
        <f>IF($T246="","",$T246-MAX(0,MAX($T$2:$T246)))</f>
        <v/>
      </c>
    </row>
    <row r="247">
      <c r="A247" s="7" t="n"/>
      <c r="B247" s="8" t="n"/>
      <c r="C247" s="8" t="n"/>
      <c r="D247" s="9" t="n"/>
      <c r="E247" s="9" t="n"/>
      <c r="F247" s="10" t="n"/>
      <c r="G247" s="11" t="n"/>
      <c r="H247" s="11" t="n"/>
      <c r="I247" s="11" t="n"/>
      <c r="J247" s="12" t="n"/>
      <c r="K247" s="9" t="n"/>
      <c r="L247" s="9" t="n"/>
      <c r="M247" s="9" t="n"/>
      <c r="N247" s="13">
        <f>IF(OR($E247="",$F247="",$G247="",$H247=""),"",ROUND(($H247-$G247)*$F247*IF($E247="Short",-1,1),2))</f>
        <v/>
      </c>
      <c r="O247" s="13">
        <f>IF($N247="","",ROUND($N247-N($J247),2))</f>
        <v/>
      </c>
      <c r="P247" s="13">
        <f>IF(OR($F247="",$G247="",$I247=""),"",ABS($G247-$I247)*$F247)</f>
        <v/>
      </c>
      <c r="Q247" s="14">
        <f>IF(OR($O247="",$P247=""),"",IF($P247=0,"",$O247/$P247))</f>
        <v/>
      </c>
      <c r="R247" s="15">
        <f>IF(OR($B247="",$C247=""),"",ROUND(($C247-$B247)*1440,0))</f>
        <v/>
      </c>
      <c r="S247" s="16">
        <f>IF($O247="","",IF($O247&gt;0,"Win",IF($O247&lt;0,"Loss","Scratch")))</f>
        <v/>
      </c>
      <c r="T247" s="13">
        <f>IF($O247="","",SUM($O$2:$O247))</f>
        <v/>
      </c>
      <c r="U247" s="13">
        <f>IF($T247="","",$T247-MAX(0,MAX($T$2:$T247)))</f>
        <v/>
      </c>
    </row>
    <row r="248">
      <c r="A248" s="7" t="n"/>
      <c r="B248" s="8" t="n"/>
      <c r="C248" s="8" t="n"/>
      <c r="D248" s="9" t="n"/>
      <c r="E248" s="9" t="n"/>
      <c r="F248" s="10" t="n"/>
      <c r="G248" s="11" t="n"/>
      <c r="H248" s="11" t="n"/>
      <c r="I248" s="11" t="n"/>
      <c r="J248" s="12" t="n"/>
      <c r="K248" s="9" t="n"/>
      <c r="L248" s="9" t="n"/>
      <c r="M248" s="9" t="n"/>
      <c r="N248" s="13">
        <f>IF(OR($E248="",$F248="",$G248="",$H248=""),"",ROUND(($H248-$G248)*$F248*IF($E248="Short",-1,1),2))</f>
        <v/>
      </c>
      <c r="O248" s="13">
        <f>IF($N248="","",ROUND($N248-N($J248),2))</f>
        <v/>
      </c>
      <c r="P248" s="13">
        <f>IF(OR($F248="",$G248="",$I248=""),"",ABS($G248-$I248)*$F248)</f>
        <v/>
      </c>
      <c r="Q248" s="14">
        <f>IF(OR($O248="",$P248=""),"",IF($P248=0,"",$O248/$P248))</f>
        <v/>
      </c>
      <c r="R248" s="15">
        <f>IF(OR($B248="",$C248=""),"",ROUND(($C248-$B248)*1440,0))</f>
        <v/>
      </c>
      <c r="S248" s="16">
        <f>IF($O248="","",IF($O248&gt;0,"Win",IF($O248&lt;0,"Loss","Scratch")))</f>
        <v/>
      </c>
      <c r="T248" s="13">
        <f>IF($O248="","",SUM($O$2:$O248))</f>
        <v/>
      </c>
      <c r="U248" s="13">
        <f>IF($T248="","",$T248-MAX(0,MAX($T$2:$T248)))</f>
        <v/>
      </c>
    </row>
    <row r="249">
      <c r="A249" s="7" t="n"/>
      <c r="B249" s="8" t="n"/>
      <c r="C249" s="8" t="n"/>
      <c r="D249" s="9" t="n"/>
      <c r="E249" s="9" t="n"/>
      <c r="F249" s="10" t="n"/>
      <c r="G249" s="11" t="n"/>
      <c r="H249" s="11" t="n"/>
      <c r="I249" s="11" t="n"/>
      <c r="J249" s="12" t="n"/>
      <c r="K249" s="9" t="n"/>
      <c r="L249" s="9" t="n"/>
      <c r="M249" s="9" t="n"/>
      <c r="N249" s="13">
        <f>IF(OR($E249="",$F249="",$G249="",$H249=""),"",ROUND(($H249-$G249)*$F249*IF($E249="Short",-1,1),2))</f>
        <v/>
      </c>
      <c r="O249" s="13">
        <f>IF($N249="","",ROUND($N249-N($J249),2))</f>
        <v/>
      </c>
      <c r="P249" s="13">
        <f>IF(OR($F249="",$G249="",$I249=""),"",ABS($G249-$I249)*$F249)</f>
        <v/>
      </c>
      <c r="Q249" s="14">
        <f>IF(OR($O249="",$P249=""),"",IF($P249=0,"",$O249/$P249))</f>
        <v/>
      </c>
      <c r="R249" s="15">
        <f>IF(OR($B249="",$C249=""),"",ROUND(($C249-$B249)*1440,0))</f>
        <v/>
      </c>
      <c r="S249" s="16">
        <f>IF($O249="","",IF($O249&gt;0,"Win",IF($O249&lt;0,"Loss","Scratch")))</f>
        <v/>
      </c>
      <c r="T249" s="13">
        <f>IF($O249="","",SUM($O$2:$O249))</f>
        <v/>
      </c>
      <c r="U249" s="13">
        <f>IF($T249="","",$T249-MAX(0,MAX($T$2:$T249)))</f>
        <v/>
      </c>
    </row>
    <row r="250">
      <c r="A250" s="7" t="n"/>
      <c r="B250" s="8" t="n"/>
      <c r="C250" s="8" t="n"/>
      <c r="D250" s="9" t="n"/>
      <c r="E250" s="9" t="n"/>
      <c r="F250" s="10" t="n"/>
      <c r="G250" s="11" t="n"/>
      <c r="H250" s="11" t="n"/>
      <c r="I250" s="11" t="n"/>
      <c r="J250" s="12" t="n"/>
      <c r="K250" s="9" t="n"/>
      <c r="L250" s="9" t="n"/>
      <c r="M250" s="9" t="n"/>
      <c r="N250" s="13">
        <f>IF(OR($E250="",$F250="",$G250="",$H250=""),"",ROUND(($H250-$G250)*$F250*IF($E250="Short",-1,1),2))</f>
        <v/>
      </c>
      <c r="O250" s="13">
        <f>IF($N250="","",ROUND($N250-N($J250),2))</f>
        <v/>
      </c>
      <c r="P250" s="13">
        <f>IF(OR($F250="",$G250="",$I250=""),"",ABS($G250-$I250)*$F250)</f>
        <v/>
      </c>
      <c r="Q250" s="14">
        <f>IF(OR($O250="",$P250=""),"",IF($P250=0,"",$O250/$P250))</f>
        <v/>
      </c>
      <c r="R250" s="15">
        <f>IF(OR($B250="",$C250=""),"",ROUND(($C250-$B250)*1440,0))</f>
        <v/>
      </c>
      <c r="S250" s="16">
        <f>IF($O250="","",IF($O250&gt;0,"Win",IF($O250&lt;0,"Loss","Scratch")))</f>
        <v/>
      </c>
      <c r="T250" s="13">
        <f>IF($O250="","",SUM($O$2:$O250))</f>
        <v/>
      </c>
      <c r="U250" s="13">
        <f>IF($T250="","",$T250-MAX(0,MAX($T$2:$T250)))</f>
        <v/>
      </c>
    </row>
    <row r="251">
      <c r="A251" s="7" t="n"/>
      <c r="B251" s="8" t="n"/>
      <c r="C251" s="8" t="n"/>
      <c r="D251" s="9" t="n"/>
      <c r="E251" s="9" t="n"/>
      <c r="F251" s="10" t="n"/>
      <c r="G251" s="11" t="n"/>
      <c r="H251" s="11" t="n"/>
      <c r="I251" s="11" t="n"/>
      <c r="J251" s="12" t="n"/>
      <c r="K251" s="9" t="n"/>
      <c r="L251" s="9" t="n"/>
      <c r="M251" s="9" t="n"/>
      <c r="N251" s="13">
        <f>IF(OR($E251="",$F251="",$G251="",$H251=""),"",ROUND(($H251-$G251)*$F251*IF($E251="Short",-1,1),2))</f>
        <v/>
      </c>
      <c r="O251" s="13">
        <f>IF($N251="","",ROUND($N251-N($J251),2))</f>
        <v/>
      </c>
      <c r="P251" s="13">
        <f>IF(OR($F251="",$G251="",$I251=""),"",ABS($G251-$I251)*$F251)</f>
        <v/>
      </c>
      <c r="Q251" s="14">
        <f>IF(OR($O251="",$P251=""),"",IF($P251=0,"",$O251/$P251))</f>
        <v/>
      </c>
      <c r="R251" s="15">
        <f>IF(OR($B251="",$C251=""),"",ROUND(($C251-$B251)*1440,0))</f>
        <v/>
      </c>
      <c r="S251" s="16">
        <f>IF($O251="","",IF($O251&gt;0,"Win",IF($O251&lt;0,"Loss","Scratch")))</f>
        <v/>
      </c>
      <c r="T251" s="13">
        <f>IF($O251="","",SUM($O$2:$O251))</f>
        <v/>
      </c>
      <c r="U251" s="13">
        <f>IF($T251="","",$T251-MAX(0,MAX($T$2:$T251)))</f>
        <v/>
      </c>
    </row>
    <row r="252">
      <c r="A252" s="7" t="n"/>
      <c r="B252" s="8" t="n"/>
      <c r="C252" s="8" t="n"/>
      <c r="D252" s="9" t="n"/>
      <c r="E252" s="9" t="n"/>
      <c r="F252" s="10" t="n"/>
      <c r="G252" s="11" t="n"/>
      <c r="H252" s="11" t="n"/>
      <c r="I252" s="11" t="n"/>
      <c r="J252" s="12" t="n"/>
      <c r="K252" s="9" t="n"/>
      <c r="L252" s="9" t="n"/>
      <c r="M252" s="9" t="n"/>
      <c r="N252" s="13">
        <f>IF(OR($E252="",$F252="",$G252="",$H252=""),"",ROUND(($H252-$G252)*$F252*IF($E252="Short",-1,1),2))</f>
        <v/>
      </c>
      <c r="O252" s="13">
        <f>IF($N252="","",ROUND($N252-N($J252),2))</f>
        <v/>
      </c>
      <c r="P252" s="13">
        <f>IF(OR($F252="",$G252="",$I252=""),"",ABS($G252-$I252)*$F252)</f>
        <v/>
      </c>
      <c r="Q252" s="14">
        <f>IF(OR($O252="",$P252=""),"",IF($P252=0,"",$O252/$P252))</f>
        <v/>
      </c>
      <c r="R252" s="15">
        <f>IF(OR($B252="",$C252=""),"",ROUND(($C252-$B252)*1440,0))</f>
        <v/>
      </c>
      <c r="S252" s="16">
        <f>IF($O252="","",IF($O252&gt;0,"Win",IF($O252&lt;0,"Loss","Scratch")))</f>
        <v/>
      </c>
      <c r="T252" s="13">
        <f>IF($O252="","",SUM($O$2:$O252))</f>
        <v/>
      </c>
      <c r="U252" s="13">
        <f>IF($T252="","",$T252-MAX(0,MAX($T$2:$T252)))</f>
        <v/>
      </c>
    </row>
    <row r="253">
      <c r="A253" s="7" t="n"/>
      <c r="B253" s="8" t="n"/>
      <c r="C253" s="8" t="n"/>
      <c r="D253" s="9" t="n"/>
      <c r="E253" s="9" t="n"/>
      <c r="F253" s="10" t="n"/>
      <c r="G253" s="11" t="n"/>
      <c r="H253" s="11" t="n"/>
      <c r="I253" s="11" t="n"/>
      <c r="J253" s="12" t="n"/>
      <c r="K253" s="9" t="n"/>
      <c r="L253" s="9" t="n"/>
      <c r="M253" s="9" t="n"/>
      <c r="N253" s="13">
        <f>IF(OR($E253="",$F253="",$G253="",$H253=""),"",ROUND(($H253-$G253)*$F253*IF($E253="Short",-1,1),2))</f>
        <v/>
      </c>
      <c r="O253" s="13">
        <f>IF($N253="","",ROUND($N253-N($J253),2))</f>
        <v/>
      </c>
      <c r="P253" s="13">
        <f>IF(OR($F253="",$G253="",$I253=""),"",ABS($G253-$I253)*$F253)</f>
        <v/>
      </c>
      <c r="Q253" s="14">
        <f>IF(OR($O253="",$P253=""),"",IF($P253=0,"",$O253/$P253))</f>
        <v/>
      </c>
      <c r="R253" s="15">
        <f>IF(OR($B253="",$C253=""),"",ROUND(($C253-$B253)*1440,0))</f>
        <v/>
      </c>
      <c r="S253" s="16">
        <f>IF($O253="","",IF($O253&gt;0,"Win",IF($O253&lt;0,"Loss","Scratch")))</f>
        <v/>
      </c>
      <c r="T253" s="13">
        <f>IF($O253="","",SUM($O$2:$O253))</f>
        <v/>
      </c>
      <c r="U253" s="13">
        <f>IF($T253="","",$T253-MAX(0,MAX($T$2:$T253)))</f>
        <v/>
      </c>
    </row>
    <row r="254">
      <c r="A254" s="7" t="n"/>
      <c r="B254" s="8" t="n"/>
      <c r="C254" s="8" t="n"/>
      <c r="D254" s="9" t="n"/>
      <c r="E254" s="9" t="n"/>
      <c r="F254" s="10" t="n"/>
      <c r="G254" s="11" t="n"/>
      <c r="H254" s="11" t="n"/>
      <c r="I254" s="11" t="n"/>
      <c r="J254" s="12" t="n"/>
      <c r="K254" s="9" t="n"/>
      <c r="L254" s="9" t="n"/>
      <c r="M254" s="9" t="n"/>
      <c r="N254" s="13">
        <f>IF(OR($E254="",$F254="",$G254="",$H254=""),"",ROUND(($H254-$G254)*$F254*IF($E254="Short",-1,1),2))</f>
        <v/>
      </c>
      <c r="O254" s="13">
        <f>IF($N254="","",ROUND($N254-N($J254),2))</f>
        <v/>
      </c>
      <c r="P254" s="13">
        <f>IF(OR($F254="",$G254="",$I254=""),"",ABS($G254-$I254)*$F254)</f>
        <v/>
      </c>
      <c r="Q254" s="14">
        <f>IF(OR($O254="",$P254=""),"",IF($P254=0,"",$O254/$P254))</f>
        <v/>
      </c>
      <c r="R254" s="15">
        <f>IF(OR($B254="",$C254=""),"",ROUND(($C254-$B254)*1440,0))</f>
        <v/>
      </c>
      <c r="S254" s="16">
        <f>IF($O254="","",IF($O254&gt;0,"Win",IF($O254&lt;0,"Loss","Scratch")))</f>
        <v/>
      </c>
      <c r="T254" s="13">
        <f>IF($O254="","",SUM($O$2:$O254))</f>
        <v/>
      </c>
      <c r="U254" s="13">
        <f>IF($T254="","",$T254-MAX(0,MAX($T$2:$T254)))</f>
        <v/>
      </c>
    </row>
    <row r="255">
      <c r="A255" s="7" t="n"/>
      <c r="B255" s="8" t="n"/>
      <c r="C255" s="8" t="n"/>
      <c r="D255" s="9" t="n"/>
      <c r="E255" s="9" t="n"/>
      <c r="F255" s="10" t="n"/>
      <c r="G255" s="11" t="n"/>
      <c r="H255" s="11" t="n"/>
      <c r="I255" s="11" t="n"/>
      <c r="J255" s="12" t="n"/>
      <c r="K255" s="9" t="n"/>
      <c r="L255" s="9" t="n"/>
      <c r="M255" s="9" t="n"/>
      <c r="N255" s="13">
        <f>IF(OR($E255="",$F255="",$G255="",$H255=""),"",ROUND(($H255-$G255)*$F255*IF($E255="Short",-1,1),2))</f>
        <v/>
      </c>
      <c r="O255" s="13">
        <f>IF($N255="","",ROUND($N255-N($J255),2))</f>
        <v/>
      </c>
      <c r="P255" s="13">
        <f>IF(OR($F255="",$G255="",$I255=""),"",ABS($G255-$I255)*$F255)</f>
        <v/>
      </c>
      <c r="Q255" s="14">
        <f>IF(OR($O255="",$P255=""),"",IF($P255=0,"",$O255/$P255))</f>
        <v/>
      </c>
      <c r="R255" s="15">
        <f>IF(OR($B255="",$C255=""),"",ROUND(($C255-$B255)*1440,0))</f>
        <v/>
      </c>
      <c r="S255" s="16">
        <f>IF($O255="","",IF($O255&gt;0,"Win",IF($O255&lt;0,"Loss","Scratch")))</f>
        <v/>
      </c>
      <c r="T255" s="13">
        <f>IF($O255="","",SUM($O$2:$O255))</f>
        <v/>
      </c>
      <c r="U255" s="13">
        <f>IF($T255="","",$T255-MAX(0,MAX($T$2:$T255)))</f>
        <v/>
      </c>
    </row>
    <row r="256">
      <c r="A256" s="7" t="n"/>
      <c r="B256" s="8" t="n"/>
      <c r="C256" s="8" t="n"/>
      <c r="D256" s="9" t="n"/>
      <c r="E256" s="9" t="n"/>
      <c r="F256" s="10" t="n"/>
      <c r="G256" s="11" t="n"/>
      <c r="H256" s="11" t="n"/>
      <c r="I256" s="11" t="n"/>
      <c r="J256" s="12" t="n"/>
      <c r="K256" s="9" t="n"/>
      <c r="L256" s="9" t="n"/>
      <c r="M256" s="9" t="n"/>
      <c r="N256" s="13">
        <f>IF(OR($E256="",$F256="",$G256="",$H256=""),"",ROUND(($H256-$G256)*$F256*IF($E256="Short",-1,1),2))</f>
        <v/>
      </c>
      <c r="O256" s="13">
        <f>IF($N256="","",ROUND($N256-N($J256),2))</f>
        <v/>
      </c>
      <c r="P256" s="13">
        <f>IF(OR($F256="",$G256="",$I256=""),"",ABS($G256-$I256)*$F256)</f>
        <v/>
      </c>
      <c r="Q256" s="14">
        <f>IF(OR($O256="",$P256=""),"",IF($P256=0,"",$O256/$P256))</f>
        <v/>
      </c>
      <c r="R256" s="15">
        <f>IF(OR($B256="",$C256=""),"",ROUND(($C256-$B256)*1440,0))</f>
        <v/>
      </c>
      <c r="S256" s="16">
        <f>IF($O256="","",IF($O256&gt;0,"Win",IF($O256&lt;0,"Loss","Scratch")))</f>
        <v/>
      </c>
      <c r="T256" s="13">
        <f>IF($O256="","",SUM($O$2:$O256))</f>
        <v/>
      </c>
      <c r="U256" s="13">
        <f>IF($T256="","",$T256-MAX(0,MAX($T$2:$T256)))</f>
        <v/>
      </c>
    </row>
    <row r="257">
      <c r="A257" s="7" t="n"/>
      <c r="B257" s="8" t="n"/>
      <c r="C257" s="8" t="n"/>
      <c r="D257" s="9" t="n"/>
      <c r="E257" s="9" t="n"/>
      <c r="F257" s="10" t="n"/>
      <c r="G257" s="11" t="n"/>
      <c r="H257" s="11" t="n"/>
      <c r="I257" s="11" t="n"/>
      <c r="J257" s="12" t="n"/>
      <c r="K257" s="9" t="n"/>
      <c r="L257" s="9" t="n"/>
      <c r="M257" s="9" t="n"/>
      <c r="N257" s="13">
        <f>IF(OR($E257="",$F257="",$G257="",$H257=""),"",ROUND(($H257-$G257)*$F257*IF($E257="Short",-1,1),2))</f>
        <v/>
      </c>
      <c r="O257" s="13">
        <f>IF($N257="","",ROUND($N257-N($J257),2))</f>
        <v/>
      </c>
      <c r="P257" s="13">
        <f>IF(OR($F257="",$G257="",$I257=""),"",ABS($G257-$I257)*$F257)</f>
        <v/>
      </c>
      <c r="Q257" s="14">
        <f>IF(OR($O257="",$P257=""),"",IF($P257=0,"",$O257/$P257))</f>
        <v/>
      </c>
      <c r="R257" s="15">
        <f>IF(OR($B257="",$C257=""),"",ROUND(($C257-$B257)*1440,0))</f>
        <v/>
      </c>
      <c r="S257" s="16">
        <f>IF($O257="","",IF($O257&gt;0,"Win",IF($O257&lt;0,"Loss","Scratch")))</f>
        <v/>
      </c>
      <c r="T257" s="13">
        <f>IF($O257="","",SUM($O$2:$O257))</f>
        <v/>
      </c>
      <c r="U257" s="13">
        <f>IF($T257="","",$T257-MAX(0,MAX($T$2:$T257)))</f>
        <v/>
      </c>
    </row>
    <row r="258">
      <c r="A258" s="7" t="n"/>
      <c r="B258" s="8" t="n"/>
      <c r="C258" s="8" t="n"/>
      <c r="D258" s="9" t="n"/>
      <c r="E258" s="9" t="n"/>
      <c r="F258" s="10" t="n"/>
      <c r="G258" s="11" t="n"/>
      <c r="H258" s="11" t="n"/>
      <c r="I258" s="11" t="n"/>
      <c r="J258" s="12" t="n"/>
      <c r="K258" s="9" t="n"/>
      <c r="L258" s="9" t="n"/>
      <c r="M258" s="9" t="n"/>
      <c r="N258" s="13">
        <f>IF(OR($E258="",$F258="",$G258="",$H258=""),"",ROUND(($H258-$G258)*$F258*IF($E258="Short",-1,1),2))</f>
        <v/>
      </c>
      <c r="O258" s="13">
        <f>IF($N258="","",ROUND($N258-N($J258),2))</f>
        <v/>
      </c>
      <c r="P258" s="13">
        <f>IF(OR($F258="",$G258="",$I258=""),"",ABS($G258-$I258)*$F258)</f>
        <v/>
      </c>
      <c r="Q258" s="14">
        <f>IF(OR($O258="",$P258=""),"",IF($P258=0,"",$O258/$P258))</f>
        <v/>
      </c>
      <c r="R258" s="15">
        <f>IF(OR($B258="",$C258=""),"",ROUND(($C258-$B258)*1440,0))</f>
        <v/>
      </c>
      <c r="S258" s="16">
        <f>IF($O258="","",IF($O258&gt;0,"Win",IF($O258&lt;0,"Loss","Scratch")))</f>
        <v/>
      </c>
      <c r="T258" s="13">
        <f>IF($O258="","",SUM($O$2:$O258))</f>
        <v/>
      </c>
      <c r="U258" s="13">
        <f>IF($T258="","",$T258-MAX(0,MAX($T$2:$T258)))</f>
        <v/>
      </c>
    </row>
    <row r="259">
      <c r="A259" s="7" t="n"/>
      <c r="B259" s="8" t="n"/>
      <c r="C259" s="8" t="n"/>
      <c r="D259" s="9" t="n"/>
      <c r="E259" s="9" t="n"/>
      <c r="F259" s="10" t="n"/>
      <c r="G259" s="11" t="n"/>
      <c r="H259" s="11" t="n"/>
      <c r="I259" s="11" t="n"/>
      <c r="J259" s="12" t="n"/>
      <c r="K259" s="9" t="n"/>
      <c r="L259" s="9" t="n"/>
      <c r="M259" s="9" t="n"/>
      <c r="N259" s="13">
        <f>IF(OR($E259="",$F259="",$G259="",$H259=""),"",ROUND(($H259-$G259)*$F259*IF($E259="Short",-1,1),2))</f>
        <v/>
      </c>
      <c r="O259" s="13">
        <f>IF($N259="","",ROUND($N259-N($J259),2))</f>
        <v/>
      </c>
      <c r="P259" s="13">
        <f>IF(OR($F259="",$G259="",$I259=""),"",ABS($G259-$I259)*$F259)</f>
        <v/>
      </c>
      <c r="Q259" s="14">
        <f>IF(OR($O259="",$P259=""),"",IF($P259=0,"",$O259/$P259))</f>
        <v/>
      </c>
      <c r="R259" s="15">
        <f>IF(OR($B259="",$C259=""),"",ROUND(($C259-$B259)*1440,0))</f>
        <v/>
      </c>
      <c r="S259" s="16">
        <f>IF($O259="","",IF($O259&gt;0,"Win",IF($O259&lt;0,"Loss","Scratch")))</f>
        <v/>
      </c>
      <c r="T259" s="13">
        <f>IF($O259="","",SUM($O$2:$O259))</f>
        <v/>
      </c>
      <c r="U259" s="13">
        <f>IF($T259="","",$T259-MAX(0,MAX($T$2:$T259)))</f>
        <v/>
      </c>
    </row>
    <row r="260">
      <c r="A260" s="7" t="n"/>
      <c r="B260" s="8" t="n"/>
      <c r="C260" s="8" t="n"/>
      <c r="D260" s="9" t="n"/>
      <c r="E260" s="9" t="n"/>
      <c r="F260" s="10" t="n"/>
      <c r="G260" s="11" t="n"/>
      <c r="H260" s="11" t="n"/>
      <c r="I260" s="11" t="n"/>
      <c r="J260" s="12" t="n"/>
      <c r="K260" s="9" t="n"/>
      <c r="L260" s="9" t="n"/>
      <c r="M260" s="9" t="n"/>
      <c r="N260" s="13">
        <f>IF(OR($E260="",$F260="",$G260="",$H260=""),"",ROUND(($H260-$G260)*$F260*IF($E260="Short",-1,1),2))</f>
        <v/>
      </c>
      <c r="O260" s="13">
        <f>IF($N260="","",ROUND($N260-N($J260),2))</f>
        <v/>
      </c>
      <c r="P260" s="13">
        <f>IF(OR($F260="",$G260="",$I260=""),"",ABS($G260-$I260)*$F260)</f>
        <v/>
      </c>
      <c r="Q260" s="14">
        <f>IF(OR($O260="",$P260=""),"",IF($P260=0,"",$O260/$P260))</f>
        <v/>
      </c>
      <c r="R260" s="15">
        <f>IF(OR($B260="",$C260=""),"",ROUND(($C260-$B260)*1440,0))</f>
        <v/>
      </c>
      <c r="S260" s="16">
        <f>IF($O260="","",IF($O260&gt;0,"Win",IF($O260&lt;0,"Loss","Scratch")))</f>
        <v/>
      </c>
      <c r="T260" s="13">
        <f>IF($O260="","",SUM($O$2:$O260))</f>
        <v/>
      </c>
      <c r="U260" s="13">
        <f>IF($T260="","",$T260-MAX(0,MAX($T$2:$T260)))</f>
        <v/>
      </c>
    </row>
    <row r="261">
      <c r="A261" s="7" t="n"/>
      <c r="B261" s="8" t="n"/>
      <c r="C261" s="8" t="n"/>
      <c r="D261" s="9" t="n"/>
      <c r="E261" s="9" t="n"/>
      <c r="F261" s="10" t="n"/>
      <c r="G261" s="11" t="n"/>
      <c r="H261" s="11" t="n"/>
      <c r="I261" s="11" t="n"/>
      <c r="J261" s="12" t="n"/>
      <c r="K261" s="9" t="n"/>
      <c r="L261" s="9" t="n"/>
      <c r="M261" s="9" t="n"/>
      <c r="N261" s="13">
        <f>IF(OR($E261="",$F261="",$G261="",$H261=""),"",ROUND(($H261-$G261)*$F261*IF($E261="Short",-1,1),2))</f>
        <v/>
      </c>
      <c r="O261" s="13">
        <f>IF($N261="","",ROUND($N261-N($J261),2))</f>
        <v/>
      </c>
      <c r="P261" s="13">
        <f>IF(OR($F261="",$G261="",$I261=""),"",ABS($G261-$I261)*$F261)</f>
        <v/>
      </c>
      <c r="Q261" s="14">
        <f>IF(OR($O261="",$P261=""),"",IF($P261=0,"",$O261/$P261))</f>
        <v/>
      </c>
      <c r="R261" s="15">
        <f>IF(OR($B261="",$C261=""),"",ROUND(($C261-$B261)*1440,0))</f>
        <v/>
      </c>
      <c r="S261" s="16">
        <f>IF($O261="","",IF($O261&gt;0,"Win",IF($O261&lt;0,"Loss","Scratch")))</f>
        <v/>
      </c>
      <c r="T261" s="13">
        <f>IF($O261="","",SUM($O$2:$O261))</f>
        <v/>
      </c>
      <c r="U261" s="13">
        <f>IF($T261="","",$T261-MAX(0,MAX($T$2:$T261)))</f>
        <v/>
      </c>
    </row>
    <row r="262">
      <c r="A262" s="7" t="n"/>
      <c r="B262" s="8" t="n"/>
      <c r="C262" s="8" t="n"/>
      <c r="D262" s="9" t="n"/>
      <c r="E262" s="9" t="n"/>
      <c r="F262" s="10" t="n"/>
      <c r="G262" s="11" t="n"/>
      <c r="H262" s="11" t="n"/>
      <c r="I262" s="11" t="n"/>
      <c r="J262" s="12" t="n"/>
      <c r="K262" s="9" t="n"/>
      <c r="L262" s="9" t="n"/>
      <c r="M262" s="9" t="n"/>
      <c r="N262" s="13">
        <f>IF(OR($E262="",$F262="",$G262="",$H262=""),"",ROUND(($H262-$G262)*$F262*IF($E262="Short",-1,1),2))</f>
        <v/>
      </c>
      <c r="O262" s="13">
        <f>IF($N262="","",ROUND($N262-N($J262),2))</f>
        <v/>
      </c>
      <c r="P262" s="13">
        <f>IF(OR($F262="",$G262="",$I262=""),"",ABS($G262-$I262)*$F262)</f>
        <v/>
      </c>
      <c r="Q262" s="14">
        <f>IF(OR($O262="",$P262=""),"",IF($P262=0,"",$O262/$P262))</f>
        <v/>
      </c>
      <c r="R262" s="15">
        <f>IF(OR($B262="",$C262=""),"",ROUND(($C262-$B262)*1440,0))</f>
        <v/>
      </c>
      <c r="S262" s="16">
        <f>IF($O262="","",IF($O262&gt;0,"Win",IF($O262&lt;0,"Loss","Scratch")))</f>
        <v/>
      </c>
      <c r="T262" s="13">
        <f>IF($O262="","",SUM($O$2:$O262))</f>
        <v/>
      </c>
      <c r="U262" s="13">
        <f>IF($T262="","",$T262-MAX(0,MAX($T$2:$T262)))</f>
        <v/>
      </c>
    </row>
    <row r="263">
      <c r="A263" s="7" t="n"/>
      <c r="B263" s="8" t="n"/>
      <c r="C263" s="8" t="n"/>
      <c r="D263" s="9" t="n"/>
      <c r="E263" s="9" t="n"/>
      <c r="F263" s="10" t="n"/>
      <c r="G263" s="11" t="n"/>
      <c r="H263" s="11" t="n"/>
      <c r="I263" s="11" t="n"/>
      <c r="J263" s="12" t="n"/>
      <c r="K263" s="9" t="n"/>
      <c r="L263" s="9" t="n"/>
      <c r="M263" s="9" t="n"/>
      <c r="N263" s="13">
        <f>IF(OR($E263="",$F263="",$G263="",$H263=""),"",ROUND(($H263-$G263)*$F263*IF($E263="Short",-1,1),2))</f>
        <v/>
      </c>
      <c r="O263" s="13">
        <f>IF($N263="","",ROUND($N263-N($J263),2))</f>
        <v/>
      </c>
      <c r="P263" s="13">
        <f>IF(OR($F263="",$G263="",$I263=""),"",ABS($G263-$I263)*$F263)</f>
        <v/>
      </c>
      <c r="Q263" s="14">
        <f>IF(OR($O263="",$P263=""),"",IF($P263=0,"",$O263/$P263))</f>
        <v/>
      </c>
      <c r="R263" s="15">
        <f>IF(OR($B263="",$C263=""),"",ROUND(($C263-$B263)*1440,0))</f>
        <v/>
      </c>
      <c r="S263" s="16">
        <f>IF($O263="","",IF($O263&gt;0,"Win",IF($O263&lt;0,"Loss","Scratch")))</f>
        <v/>
      </c>
      <c r="T263" s="13">
        <f>IF($O263="","",SUM($O$2:$O263))</f>
        <v/>
      </c>
      <c r="U263" s="13">
        <f>IF($T263="","",$T263-MAX(0,MAX($T$2:$T263)))</f>
        <v/>
      </c>
    </row>
    <row r="264">
      <c r="A264" s="7" t="n"/>
      <c r="B264" s="8" t="n"/>
      <c r="C264" s="8" t="n"/>
      <c r="D264" s="9" t="n"/>
      <c r="E264" s="9" t="n"/>
      <c r="F264" s="10" t="n"/>
      <c r="G264" s="11" t="n"/>
      <c r="H264" s="11" t="n"/>
      <c r="I264" s="11" t="n"/>
      <c r="J264" s="12" t="n"/>
      <c r="K264" s="9" t="n"/>
      <c r="L264" s="9" t="n"/>
      <c r="M264" s="9" t="n"/>
      <c r="N264" s="13">
        <f>IF(OR($E264="",$F264="",$G264="",$H264=""),"",ROUND(($H264-$G264)*$F264*IF($E264="Short",-1,1),2))</f>
        <v/>
      </c>
      <c r="O264" s="13">
        <f>IF($N264="","",ROUND($N264-N($J264),2))</f>
        <v/>
      </c>
      <c r="P264" s="13">
        <f>IF(OR($F264="",$G264="",$I264=""),"",ABS($G264-$I264)*$F264)</f>
        <v/>
      </c>
      <c r="Q264" s="14">
        <f>IF(OR($O264="",$P264=""),"",IF($P264=0,"",$O264/$P264))</f>
        <v/>
      </c>
      <c r="R264" s="15">
        <f>IF(OR($B264="",$C264=""),"",ROUND(($C264-$B264)*1440,0))</f>
        <v/>
      </c>
      <c r="S264" s="16">
        <f>IF($O264="","",IF($O264&gt;0,"Win",IF($O264&lt;0,"Loss","Scratch")))</f>
        <v/>
      </c>
      <c r="T264" s="13">
        <f>IF($O264="","",SUM($O$2:$O264))</f>
        <v/>
      </c>
      <c r="U264" s="13">
        <f>IF($T264="","",$T264-MAX(0,MAX($T$2:$T264)))</f>
        <v/>
      </c>
    </row>
    <row r="265">
      <c r="A265" s="7" t="n"/>
      <c r="B265" s="8" t="n"/>
      <c r="C265" s="8" t="n"/>
      <c r="D265" s="9" t="n"/>
      <c r="E265" s="9" t="n"/>
      <c r="F265" s="10" t="n"/>
      <c r="G265" s="11" t="n"/>
      <c r="H265" s="11" t="n"/>
      <c r="I265" s="11" t="n"/>
      <c r="J265" s="12" t="n"/>
      <c r="K265" s="9" t="n"/>
      <c r="L265" s="9" t="n"/>
      <c r="M265" s="9" t="n"/>
      <c r="N265" s="13">
        <f>IF(OR($E265="",$F265="",$G265="",$H265=""),"",ROUND(($H265-$G265)*$F265*IF($E265="Short",-1,1),2))</f>
        <v/>
      </c>
      <c r="O265" s="13">
        <f>IF($N265="","",ROUND($N265-N($J265),2))</f>
        <v/>
      </c>
      <c r="P265" s="13">
        <f>IF(OR($F265="",$G265="",$I265=""),"",ABS($G265-$I265)*$F265)</f>
        <v/>
      </c>
      <c r="Q265" s="14">
        <f>IF(OR($O265="",$P265=""),"",IF($P265=0,"",$O265/$P265))</f>
        <v/>
      </c>
      <c r="R265" s="15">
        <f>IF(OR($B265="",$C265=""),"",ROUND(($C265-$B265)*1440,0))</f>
        <v/>
      </c>
      <c r="S265" s="16">
        <f>IF($O265="","",IF($O265&gt;0,"Win",IF($O265&lt;0,"Loss","Scratch")))</f>
        <v/>
      </c>
      <c r="T265" s="13">
        <f>IF($O265="","",SUM($O$2:$O265))</f>
        <v/>
      </c>
      <c r="U265" s="13">
        <f>IF($T265="","",$T265-MAX(0,MAX($T$2:$T265)))</f>
        <v/>
      </c>
    </row>
    <row r="266">
      <c r="A266" s="7" t="n"/>
      <c r="B266" s="8" t="n"/>
      <c r="C266" s="8" t="n"/>
      <c r="D266" s="9" t="n"/>
      <c r="E266" s="9" t="n"/>
      <c r="F266" s="10" t="n"/>
      <c r="G266" s="11" t="n"/>
      <c r="H266" s="11" t="n"/>
      <c r="I266" s="11" t="n"/>
      <c r="J266" s="12" t="n"/>
      <c r="K266" s="9" t="n"/>
      <c r="L266" s="9" t="n"/>
      <c r="M266" s="9" t="n"/>
      <c r="N266" s="13">
        <f>IF(OR($E266="",$F266="",$G266="",$H266=""),"",ROUND(($H266-$G266)*$F266*IF($E266="Short",-1,1),2))</f>
        <v/>
      </c>
      <c r="O266" s="13">
        <f>IF($N266="","",ROUND($N266-N($J266),2))</f>
        <v/>
      </c>
      <c r="P266" s="13">
        <f>IF(OR($F266="",$G266="",$I266=""),"",ABS($G266-$I266)*$F266)</f>
        <v/>
      </c>
      <c r="Q266" s="14">
        <f>IF(OR($O266="",$P266=""),"",IF($P266=0,"",$O266/$P266))</f>
        <v/>
      </c>
      <c r="R266" s="15">
        <f>IF(OR($B266="",$C266=""),"",ROUND(($C266-$B266)*1440,0))</f>
        <v/>
      </c>
      <c r="S266" s="16">
        <f>IF($O266="","",IF($O266&gt;0,"Win",IF($O266&lt;0,"Loss","Scratch")))</f>
        <v/>
      </c>
      <c r="T266" s="13">
        <f>IF($O266="","",SUM($O$2:$O266))</f>
        <v/>
      </c>
      <c r="U266" s="13">
        <f>IF($T266="","",$T266-MAX(0,MAX($T$2:$T266)))</f>
        <v/>
      </c>
    </row>
    <row r="267">
      <c r="A267" s="7" t="n"/>
      <c r="B267" s="8" t="n"/>
      <c r="C267" s="8" t="n"/>
      <c r="D267" s="9" t="n"/>
      <c r="E267" s="9" t="n"/>
      <c r="F267" s="10" t="n"/>
      <c r="G267" s="11" t="n"/>
      <c r="H267" s="11" t="n"/>
      <c r="I267" s="11" t="n"/>
      <c r="J267" s="12" t="n"/>
      <c r="K267" s="9" t="n"/>
      <c r="L267" s="9" t="n"/>
      <c r="M267" s="9" t="n"/>
      <c r="N267" s="13">
        <f>IF(OR($E267="",$F267="",$G267="",$H267=""),"",ROUND(($H267-$G267)*$F267*IF($E267="Short",-1,1),2))</f>
        <v/>
      </c>
      <c r="O267" s="13">
        <f>IF($N267="","",ROUND($N267-N($J267),2))</f>
        <v/>
      </c>
      <c r="P267" s="13">
        <f>IF(OR($F267="",$G267="",$I267=""),"",ABS($G267-$I267)*$F267)</f>
        <v/>
      </c>
      <c r="Q267" s="14">
        <f>IF(OR($O267="",$P267=""),"",IF($P267=0,"",$O267/$P267))</f>
        <v/>
      </c>
      <c r="R267" s="15">
        <f>IF(OR($B267="",$C267=""),"",ROUND(($C267-$B267)*1440,0))</f>
        <v/>
      </c>
      <c r="S267" s="16">
        <f>IF($O267="","",IF($O267&gt;0,"Win",IF($O267&lt;0,"Loss","Scratch")))</f>
        <v/>
      </c>
      <c r="T267" s="13">
        <f>IF($O267="","",SUM($O$2:$O267))</f>
        <v/>
      </c>
      <c r="U267" s="13">
        <f>IF($T267="","",$T267-MAX(0,MAX($T$2:$T267)))</f>
        <v/>
      </c>
    </row>
    <row r="268">
      <c r="A268" s="7" t="n"/>
      <c r="B268" s="8" t="n"/>
      <c r="C268" s="8" t="n"/>
      <c r="D268" s="9" t="n"/>
      <c r="E268" s="9" t="n"/>
      <c r="F268" s="10" t="n"/>
      <c r="G268" s="11" t="n"/>
      <c r="H268" s="11" t="n"/>
      <c r="I268" s="11" t="n"/>
      <c r="J268" s="12" t="n"/>
      <c r="K268" s="9" t="n"/>
      <c r="L268" s="9" t="n"/>
      <c r="M268" s="9" t="n"/>
      <c r="N268" s="13">
        <f>IF(OR($E268="",$F268="",$G268="",$H268=""),"",ROUND(($H268-$G268)*$F268*IF($E268="Short",-1,1),2))</f>
        <v/>
      </c>
      <c r="O268" s="13">
        <f>IF($N268="","",ROUND($N268-N($J268),2))</f>
        <v/>
      </c>
      <c r="P268" s="13">
        <f>IF(OR($F268="",$G268="",$I268=""),"",ABS($G268-$I268)*$F268)</f>
        <v/>
      </c>
      <c r="Q268" s="14">
        <f>IF(OR($O268="",$P268=""),"",IF($P268=0,"",$O268/$P268))</f>
        <v/>
      </c>
      <c r="R268" s="15">
        <f>IF(OR($B268="",$C268=""),"",ROUND(($C268-$B268)*1440,0))</f>
        <v/>
      </c>
      <c r="S268" s="16">
        <f>IF($O268="","",IF($O268&gt;0,"Win",IF($O268&lt;0,"Loss","Scratch")))</f>
        <v/>
      </c>
      <c r="T268" s="13">
        <f>IF($O268="","",SUM($O$2:$O268))</f>
        <v/>
      </c>
      <c r="U268" s="13">
        <f>IF($T268="","",$T268-MAX(0,MAX($T$2:$T268)))</f>
        <v/>
      </c>
    </row>
    <row r="269">
      <c r="A269" s="7" t="n"/>
      <c r="B269" s="8" t="n"/>
      <c r="C269" s="8" t="n"/>
      <c r="D269" s="9" t="n"/>
      <c r="E269" s="9" t="n"/>
      <c r="F269" s="10" t="n"/>
      <c r="G269" s="11" t="n"/>
      <c r="H269" s="11" t="n"/>
      <c r="I269" s="11" t="n"/>
      <c r="J269" s="12" t="n"/>
      <c r="K269" s="9" t="n"/>
      <c r="L269" s="9" t="n"/>
      <c r="M269" s="9" t="n"/>
      <c r="N269" s="13">
        <f>IF(OR($E269="",$F269="",$G269="",$H269=""),"",ROUND(($H269-$G269)*$F269*IF($E269="Short",-1,1),2))</f>
        <v/>
      </c>
      <c r="O269" s="13">
        <f>IF($N269="","",ROUND($N269-N($J269),2))</f>
        <v/>
      </c>
      <c r="P269" s="13">
        <f>IF(OR($F269="",$G269="",$I269=""),"",ABS($G269-$I269)*$F269)</f>
        <v/>
      </c>
      <c r="Q269" s="14">
        <f>IF(OR($O269="",$P269=""),"",IF($P269=0,"",$O269/$P269))</f>
        <v/>
      </c>
      <c r="R269" s="15">
        <f>IF(OR($B269="",$C269=""),"",ROUND(($C269-$B269)*1440,0))</f>
        <v/>
      </c>
      <c r="S269" s="16">
        <f>IF($O269="","",IF($O269&gt;0,"Win",IF($O269&lt;0,"Loss","Scratch")))</f>
        <v/>
      </c>
      <c r="T269" s="13">
        <f>IF($O269="","",SUM($O$2:$O269))</f>
        <v/>
      </c>
      <c r="U269" s="13">
        <f>IF($T269="","",$T269-MAX(0,MAX($T$2:$T269)))</f>
        <v/>
      </c>
    </row>
    <row r="270">
      <c r="A270" s="7" t="n"/>
      <c r="B270" s="8" t="n"/>
      <c r="C270" s="8" t="n"/>
      <c r="D270" s="9" t="n"/>
      <c r="E270" s="9" t="n"/>
      <c r="F270" s="10" t="n"/>
      <c r="G270" s="11" t="n"/>
      <c r="H270" s="11" t="n"/>
      <c r="I270" s="11" t="n"/>
      <c r="J270" s="12" t="n"/>
      <c r="K270" s="9" t="n"/>
      <c r="L270" s="9" t="n"/>
      <c r="M270" s="9" t="n"/>
      <c r="N270" s="13">
        <f>IF(OR($E270="",$F270="",$G270="",$H270=""),"",ROUND(($H270-$G270)*$F270*IF($E270="Short",-1,1),2))</f>
        <v/>
      </c>
      <c r="O270" s="13">
        <f>IF($N270="","",ROUND($N270-N($J270),2))</f>
        <v/>
      </c>
      <c r="P270" s="13">
        <f>IF(OR($F270="",$G270="",$I270=""),"",ABS($G270-$I270)*$F270)</f>
        <v/>
      </c>
      <c r="Q270" s="14">
        <f>IF(OR($O270="",$P270=""),"",IF($P270=0,"",$O270/$P270))</f>
        <v/>
      </c>
      <c r="R270" s="15">
        <f>IF(OR($B270="",$C270=""),"",ROUND(($C270-$B270)*1440,0))</f>
        <v/>
      </c>
      <c r="S270" s="16">
        <f>IF($O270="","",IF($O270&gt;0,"Win",IF($O270&lt;0,"Loss","Scratch")))</f>
        <v/>
      </c>
      <c r="T270" s="13">
        <f>IF($O270="","",SUM($O$2:$O270))</f>
        <v/>
      </c>
      <c r="U270" s="13">
        <f>IF($T270="","",$T270-MAX(0,MAX($T$2:$T270)))</f>
        <v/>
      </c>
    </row>
    <row r="271">
      <c r="A271" s="7" t="n"/>
      <c r="B271" s="8" t="n"/>
      <c r="C271" s="8" t="n"/>
      <c r="D271" s="9" t="n"/>
      <c r="E271" s="9" t="n"/>
      <c r="F271" s="10" t="n"/>
      <c r="G271" s="11" t="n"/>
      <c r="H271" s="11" t="n"/>
      <c r="I271" s="11" t="n"/>
      <c r="J271" s="12" t="n"/>
      <c r="K271" s="9" t="n"/>
      <c r="L271" s="9" t="n"/>
      <c r="M271" s="9" t="n"/>
      <c r="N271" s="13">
        <f>IF(OR($E271="",$F271="",$G271="",$H271=""),"",ROUND(($H271-$G271)*$F271*IF($E271="Short",-1,1),2))</f>
        <v/>
      </c>
      <c r="O271" s="13">
        <f>IF($N271="","",ROUND($N271-N($J271),2))</f>
        <v/>
      </c>
      <c r="P271" s="13">
        <f>IF(OR($F271="",$G271="",$I271=""),"",ABS($G271-$I271)*$F271)</f>
        <v/>
      </c>
      <c r="Q271" s="14">
        <f>IF(OR($O271="",$P271=""),"",IF($P271=0,"",$O271/$P271))</f>
        <v/>
      </c>
      <c r="R271" s="15">
        <f>IF(OR($B271="",$C271=""),"",ROUND(($C271-$B271)*1440,0))</f>
        <v/>
      </c>
      <c r="S271" s="16">
        <f>IF($O271="","",IF($O271&gt;0,"Win",IF($O271&lt;0,"Loss","Scratch")))</f>
        <v/>
      </c>
      <c r="T271" s="13">
        <f>IF($O271="","",SUM($O$2:$O271))</f>
        <v/>
      </c>
      <c r="U271" s="13">
        <f>IF($T271="","",$T271-MAX(0,MAX($T$2:$T271)))</f>
        <v/>
      </c>
    </row>
    <row r="272">
      <c r="A272" s="7" t="n"/>
      <c r="B272" s="8" t="n"/>
      <c r="C272" s="8" t="n"/>
      <c r="D272" s="9" t="n"/>
      <c r="E272" s="9" t="n"/>
      <c r="F272" s="10" t="n"/>
      <c r="G272" s="11" t="n"/>
      <c r="H272" s="11" t="n"/>
      <c r="I272" s="11" t="n"/>
      <c r="J272" s="12" t="n"/>
      <c r="K272" s="9" t="n"/>
      <c r="L272" s="9" t="n"/>
      <c r="M272" s="9" t="n"/>
      <c r="N272" s="13">
        <f>IF(OR($E272="",$F272="",$G272="",$H272=""),"",ROUND(($H272-$G272)*$F272*IF($E272="Short",-1,1),2))</f>
        <v/>
      </c>
      <c r="O272" s="13">
        <f>IF($N272="","",ROUND($N272-N($J272),2))</f>
        <v/>
      </c>
      <c r="P272" s="13">
        <f>IF(OR($F272="",$G272="",$I272=""),"",ABS($G272-$I272)*$F272)</f>
        <v/>
      </c>
      <c r="Q272" s="14">
        <f>IF(OR($O272="",$P272=""),"",IF($P272=0,"",$O272/$P272))</f>
        <v/>
      </c>
      <c r="R272" s="15">
        <f>IF(OR($B272="",$C272=""),"",ROUND(($C272-$B272)*1440,0))</f>
        <v/>
      </c>
      <c r="S272" s="16">
        <f>IF($O272="","",IF($O272&gt;0,"Win",IF($O272&lt;0,"Loss","Scratch")))</f>
        <v/>
      </c>
      <c r="T272" s="13">
        <f>IF($O272="","",SUM($O$2:$O272))</f>
        <v/>
      </c>
      <c r="U272" s="13">
        <f>IF($T272="","",$T272-MAX(0,MAX($T$2:$T272)))</f>
        <v/>
      </c>
    </row>
    <row r="273">
      <c r="A273" s="7" t="n"/>
      <c r="B273" s="8" t="n"/>
      <c r="C273" s="8" t="n"/>
      <c r="D273" s="9" t="n"/>
      <c r="E273" s="9" t="n"/>
      <c r="F273" s="10" t="n"/>
      <c r="G273" s="11" t="n"/>
      <c r="H273" s="11" t="n"/>
      <c r="I273" s="11" t="n"/>
      <c r="J273" s="12" t="n"/>
      <c r="K273" s="9" t="n"/>
      <c r="L273" s="9" t="n"/>
      <c r="M273" s="9" t="n"/>
      <c r="N273" s="13">
        <f>IF(OR($E273="",$F273="",$G273="",$H273=""),"",ROUND(($H273-$G273)*$F273*IF($E273="Short",-1,1),2))</f>
        <v/>
      </c>
      <c r="O273" s="13">
        <f>IF($N273="","",ROUND($N273-N($J273),2))</f>
        <v/>
      </c>
      <c r="P273" s="13">
        <f>IF(OR($F273="",$G273="",$I273=""),"",ABS($G273-$I273)*$F273)</f>
        <v/>
      </c>
      <c r="Q273" s="14">
        <f>IF(OR($O273="",$P273=""),"",IF($P273=0,"",$O273/$P273))</f>
        <v/>
      </c>
      <c r="R273" s="15">
        <f>IF(OR($B273="",$C273=""),"",ROUND(($C273-$B273)*1440,0))</f>
        <v/>
      </c>
      <c r="S273" s="16">
        <f>IF($O273="","",IF($O273&gt;0,"Win",IF($O273&lt;0,"Loss","Scratch")))</f>
        <v/>
      </c>
      <c r="T273" s="13">
        <f>IF($O273="","",SUM($O$2:$O273))</f>
        <v/>
      </c>
      <c r="U273" s="13">
        <f>IF($T273="","",$T273-MAX(0,MAX($T$2:$T273)))</f>
        <v/>
      </c>
    </row>
    <row r="274">
      <c r="A274" s="7" t="n"/>
      <c r="B274" s="8" t="n"/>
      <c r="C274" s="8" t="n"/>
      <c r="D274" s="9" t="n"/>
      <c r="E274" s="9" t="n"/>
      <c r="F274" s="10" t="n"/>
      <c r="G274" s="11" t="n"/>
      <c r="H274" s="11" t="n"/>
      <c r="I274" s="11" t="n"/>
      <c r="J274" s="12" t="n"/>
      <c r="K274" s="9" t="n"/>
      <c r="L274" s="9" t="n"/>
      <c r="M274" s="9" t="n"/>
      <c r="N274" s="13">
        <f>IF(OR($E274="",$F274="",$G274="",$H274=""),"",ROUND(($H274-$G274)*$F274*IF($E274="Short",-1,1),2))</f>
        <v/>
      </c>
      <c r="O274" s="13">
        <f>IF($N274="","",ROUND($N274-N($J274),2))</f>
        <v/>
      </c>
      <c r="P274" s="13">
        <f>IF(OR($F274="",$G274="",$I274=""),"",ABS($G274-$I274)*$F274)</f>
        <v/>
      </c>
      <c r="Q274" s="14">
        <f>IF(OR($O274="",$P274=""),"",IF($P274=0,"",$O274/$P274))</f>
        <v/>
      </c>
      <c r="R274" s="15">
        <f>IF(OR($B274="",$C274=""),"",ROUND(($C274-$B274)*1440,0))</f>
        <v/>
      </c>
      <c r="S274" s="16">
        <f>IF($O274="","",IF($O274&gt;0,"Win",IF($O274&lt;0,"Loss","Scratch")))</f>
        <v/>
      </c>
      <c r="T274" s="13">
        <f>IF($O274="","",SUM($O$2:$O274))</f>
        <v/>
      </c>
      <c r="U274" s="13">
        <f>IF($T274="","",$T274-MAX(0,MAX($T$2:$T274)))</f>
        <v/>
      </c>
    </row>
    <row r="275">
      <c r="A275" s="7" t="n"/>
      <c r="B275" s="8" t="n"/>
      <c r="C275" s="8" t="n"/>
      <c r="D275" s="9" t="n"/>
      <c r="E275" s="9" t="n"/>
      <c r="F275" s="10" t="n"/>
      <c r="G275" s="11" t="n"/>
      <c r="H275" s="11" t="n"/>
      <c r="I275" s="11" t="n"/>
      <c r="J275" s="12" t="n"/>
      <c r="K275" s="9" t="n"/>
      <c r="L275" s="9" t="n"/>
      <c r="M275" s="9" t="n"/>
      <c r="N275" s="13">
        <f>IF(OR($E275="",$F275="",$G275="",$H275=""),"",ROUND(($H275-$G275)*$F275*IF($E275="Short",-1,1),2))</f>
        <v/>
      </c>
      <c r="O275" s="13">
        <f>IF($N275="","",ROUND($N275-N($J275),2))</f>
        <v/>
      </c>
      <c r="P275" s="13">
        <f>IF(OR($F275="",$G275="",$I275=""),"",ABS($G275-$I275)*$F275)</f>
        <v/>
      </c>
      <c r="Q275" s="14">
        <f>IF(OR($O275="",$P275=""),"",IF($P275=0,"",$O275/$P275))</f>
        <v/>
      </c>
      <c r="R275" s="15">
        <f>IF(OR($B275="",$C275=""),"",ROUND(($C275-$B275)*1440,0))</f>
        <v/>
      </c>
      <c r="S275" s="16">
        <f>IF($O275="","",IF($O275&gt;0,"Win",IF($O275&lt;0,"Loss","Scratch")))</f>
        <v/>
      </c>
      <c r="T275" s="13">
        <f>IF($O275="","",SUM($O$2:$O275))</f>
        <v/>
      </c>
      <c r="U275" s="13">
        <f>IF($T275="","",$T275-MAX(0,MAX($T$2:$T275)))</f>
        <v/>
      </c>
    </row>
    <row r="276">
      <c r="A276" s="7" t="n"/>
      <c r="B276" s="8" t="n"/>
      <c r="C276" s="8" t="n"/>
      <c r="D276" s="9" t="n"/>
      <c r="E276" s="9" t="n"/>
      <c r="F276" s="10" t="n"/>
      <c r="G276" s="11" t="n"/>
      <c r="H276" s="11" t="n"/>
      <c r="I276" s="11" t="n"/>
      <c r="J276" s="12" t="n"/>
      <c r="K276" s="9" t="n"/>
      <c r="L276" s="9" t="n"/>
      <c r="M276" s="9" t="n"/>
      <c r="N276" s="13">
        <f>IF(OR($E276="",$F276="",$G276="",$H276=""),"",ROUND(($H276-$G276)*$F276*IF($E276="Short",-1,1),2))</f>
        <v/>
      </c>
      <c r="O276" s="13">
        <f>IF($N276="","",ROUND($N276-N($J276),2))</f>
        <v/>
      </c>
      <c r="P276" s="13">
        <f>IF(OR($F276="",$G276="",$I276=""),"",ABS($G276-$I276)*$F276)</f>
        <v/>
      </c>
      <c r="Q276" s="14">
        <f>IF(OR($O276="",$P276=""),"",IF($P276=0,"",$O276/$P276))</f>
        <v/>
      </c>
      <c r="R276" s="15">
        <f>IF(OR($B276="",$C276=""),"",ROUND(($C276-$B276)*1440,0))</f>
        <v/>
      </c>
      <c r="S276" s="16">
        <f>IF($O276="","",IF($O276&gt;0,"Win",IF($O276&lt;0,"Loss","Scratch")))</f>
        <v/>
      </c>
      <c r="T276" s="13">
        <f>IF($O276="","",SUM($O$2:$O276))</f>
        <v/>
      </c>
      <c r="U276" s="13">
        <f>IF($T276="","",$T276-MAX(0,MAX($T$2:$T276)))</f>
        <v/>
      </c>
    </row>
    <row r="277">
      <c r="A277" s="7" t="n"/>
      <c r="B277" s="8" t="n"/>
      <c r="C277" s="8" t="n"/>
      <c r="D277" s="9" t="n"/>
      <c r="E277" s="9" t="n"/>
      <c r="F277" s="10" t="n"/>
      <c r="G277" s="11" t="n"/>
      <c r="H277" s="11" t="n"/>
      <c r="I277" s="11" t="n"/>
      <c r="J277" s="12" t="n"/>
      <c r="K277" s="9" t="n"/>
      <c r="L277" s="9" t="n"/>
      <c r="M277" s="9" t="n"/>
      <c r="N277" s="13">
        <f>IF(OR($E277="",$F277="",$G277="",$H277=""),"",ROUND(($H277-$G277)*$F277*IF($E277="Short",-1,1),2))</f>
        <v/>
      </c>
      <c r="O277" s="13">
        <f>IF($N277="","",ROUND($N277-N($J277),2))</f>
        <v/>
      </c>
      <c r="P277" s="13">
        <f>IF(OR($F277="",$G277="",$I277=""),"",ABS($G277-$I277)*$F277)</f>
        <v/>
      </c>
      <c r="Q277" s="14">
        <f>IF(OR($O277="",$P277=""),"",IF($P277=0,"",$O277/$P277))</f>
        <v/>
      </c>
      <c r="R277" s="15">
        <f>IF(OR($B277="",$C277=""),"",ROUND(($C277-$B277)*1440,0))</f>
        <v/>
      </c>
      <c r="S277" s="16">
        <f>IF($O277="","",IF($O277&gt;0,"Win",IF($O277&lt;0,"Loss","Scratch")))</f>
        <v/>
      </c>
      <c r="T277" s="13">
        <f>IF($O277="","",SUM($O$2:$O277))</f>
        <v/>
      </c>
      <c r="U277" s="13">
        <f>IF($T277="","",$T277-MAX(0,MAX($T$2:$T277)))</f>
        <v/>
      </c>
    </row>
    <row r="278">
      <c r="A278" s="7" t="n"/>
      <c r="B278" s="8" t="n"/>
      <c r="C278" s="8" t="n"/>
      <c r="D278" s="9" t="n"/>
      <c r="E278" s="9" t="n"/>
      <c r="F278" s="10" t="n"/>
      <c r="G278" s="11" t="n"/>
      <c r="H278" s="11" t="n"/>
      <c r="I278" s="11" t="n"/>
      <c r="J278" s="12" t="n"/>
      <c r="K278" s="9" t="n"/>
      <c r="L278" s="9" t="n"/>
      <c r="M278" s="9" t="n"/>
      <c r="N278" s="13">
        <f>IF(OR($E278="",$F278="",$G278="",$H278=""),"",ROUND(($H278-$G278)*$F278*IF($E278="Short",-1,1),2))</f>
        <v/>
      </c>
      <c r="O278" s="13">
        <f>IF($N278="","",ROUND($N278-N($J278),2))</f>
        <v/>
      </c>
      <c r="P278" s="13">
        <f>IF(OR($F278="",$G278="",$I278=""),"",ABS($G278-$I278)*$F278)</f>
        <v/>
      </c>
      <c r="Q278" s="14">
        <f>IF(OR($O278="",$P278=""),"",IF($P278=0,"",$O278/$P278))</f>
        <v/>
      </c>
      <c r="R278" s="15">
        <f>IF(OR($B278="",$C278=""),"",ROUND(($C278-$B278)*1440,0))</f>
        <v/>
      </c>
      <c r="S278" s="16">
        <f>IF($O278="","",IF($O278&gt;0,"Win",IF($O278&lt;0,"Loss","Scratch")))</f>
        <v/>
      </c>
      <c r="T278" s="13">
        <f>IF($O278="","",SUM($O$2:$O278))</f>
        <v/>
      </c>
      <c r="U278" s="13">
        <f>IF($T278="","",$T278-MAX(0,MAX($T$2:$T278)))</f>
        <v/>
      </c>
    </row>
    <row r="279">
      <c r="A279" s="7" t="n"/>
      <c r="B279" s="8" t="n"/>
      <c r="C279" s="8" t="n"/>
      <c r="D279" s="9" t="n"/>
      <c r="E279" s="9" t="n"/>
      <c r="F279" s="10" t="n"/>
      <c r="G279" s="11" t="n"/>
      <c r="H279" s="11" t="n"/>
      <c r="I279" s="11" t="n"/>
      <c r="J279" s="12" t="n"/>
      <c r="K279" s="9" t="n"/>
      <c r="L279" s="9" t="n"/>
      <c r="M279" s="9" t="n"/>
      <c r="N279" s="13">
        <f>IF(OR($E279="",$F279="",$G279="",$H279=""),"",ROUND(($H279-$G279)*$F279*IF($E279="Short",-1,1),2))</f>
        <v/>
      </c>
      <c r="O279" s="13">
        <f>IF($N279="","",ROUND($N279-N($J279),2))</f>
        <v/>
      </c>
      <c r="P279" s="13">
        <f>IF(OR($F279="",$G279="",$I279=""),"",ABS($G279-$I279)*$F279)</f>
        <v/>
      </c>
      <c r="Q279" s="14">
        <f>IF(OR($O279="",$P279=""),"",IF($P279=0,"",$O279/$P279))</f>
        <v/>
      </c>
      <c r="R279" s="15">
        <f>IF(OR($B279="",$C279=""),"",ROUND(($C279-$B279)*1440,0))</f>
        <v/>
      </c>
      <c r="S279" s="16">
        <f>IF($O279="","",IF($O279&gt;0,"Win",IF($O279&lt;0,"Loss","Scratch")))</f>
        <v/>
      </c>
      <c r="T279" s="13">
        <f>IF($O279="","",SUM($O$2:$O279))</f>
        <v/>
      </c>
      <c r="U279" s="13">
        <f>IF($T279="","",$T279-MAX(0,MAX($T$2:$T279)))</f>
        <v/>
      </c>
    </row>
    <row r="280">
      <c r="A280" s="7" t="n"/>
      <c r="B280" s="8" t="n"/>
      <c r="C280" s="8" t="n"/>
      <c r="D280" s="9" t="n"/>
      <c r="E280" s="9" t="n"/>
      <c r="F280" s="10" t="n"/>
      <c r="G280" s="11" t="n"/>
      <c r="H280" s="11" t="n"/>
      <c r="I280" s="11" t="n"/>
      <c r="J280" s="12" t="n"/>
      <c r="K280" s="9" t="n"/>
      <c r="L280" s="9" t="n"/>
      <c r="M280" s="9" t="n"/>
      <c r="N280" s="13">
        <f>IF(OR($E280="",$F280="",$G280="",$H280=""),"",ROUND(($H280-$G280)*$F280*IF($E280="Short",-1,1),2))</f>
        <v/>
      </c>
      <c r="O280" s="13">
        <f>IF($N280="","",ROUND($N280-N($J280),2))</f>
        <v/>
      </c>
      <c r="P280" s="13">
        <f>IF(OR($F280="",$G280="",$I280=""),"",ABS($G280-$I280)*$F280)</f>
        <v/>
      </c>
      <c r="Q280" s="14">
        <f>IF(OR($O280="",$P280=""),"",IF($P280=0,"",$O280/$P280))</f>
        <v/>
      </c>
      <c r="R280" s="15">
        <f>IF(OR($B280="",$C280=""),"",ROUND(($C280-$B280)*1440,0))</f>
        <v/>
      </c>
      <c r="S280" s="16">
        <f>IF($O280="","",IF($O280&gt;0,"Win",IF($O280&lt;0,"Loss","Scratch")))</f>
        <v/>
      </c>
      <c r="T280" s="13">
        <f>IF($O280="","",SUM($O$2:$O280))</f>
        <v/>
      </c>
      <c r="U280" s="13">
        <f>IF($T280="","",$T280-MAX(0,MAX($T$2:$T280)))</f>
        <v/>
      </c>
    </row>
    <row r="281">
      <c r="A281" s="7" t="n"/>
      <c r="B281" s="8" t="n"/>
      <c r="C281" s="8" t="n"/>
      <c r="D281" s="9" t="n"/>
      <c r="E281" s="9" t="n"/>
      <c r="F281" s="10" t="n"/>
      <c r="G281" s="11" t="n"/>
      <c r="H281" s="11" t="n"/>
      <c r="I281" s="11" t="n"/>
      <c r="J281" s="12" t="n"/>
      <c r="K281" s="9" t="n"/>
      <c r="L281" s="9" t="n"/>
      <c r="M281" s="9" t="n"/>
      <c r="N281" s="13">
        <f>IF(OR($E281="",$F281="",$G281="",$H281=""),"",ROUND(($H281-$G281)*$F281*IF($E281="Short",-1,1),2))</f>
        <v/>
      </c>
      <c r="O281" s="13">
        <f>IF($N281="","",ROUND($N281-N($J281),2))</f>
        <v/>
      </c>
      <c r="P281" s="13">
        <f>IF(OR($F281="",$G281="",$I281=""),"",ABS($G281-$I281)*$F281)</f>
        <v/>
      </c>
      <c r="Q281" s="14">
        <f>IF(OR($O281="",$P281=""),"",IF($P281=0,"",$O281/$P281))</f>
        <v/>
      </c>
      <c r="R281" s="15">
        <f>IF(OR($B281="",$C281=""),"",ROUND(($C281-$B281)*1440,0))</f>
        <v/>
      </c>
      <c r="S281" s="16">
        <f>IF($O281="","",IF($O281&gt;0,"Win",IF($O281&lt;0,"Loss","Scratch")))</f>
        <v/>
      </c>
      <c r="T281" s="13">
        <f>IF($O281="","",SUM($O$2:$O281))</f>
        <v/>
      </c>
      <c r="U281" s="13">
        <f>IF($T281="","",$T281-MAX(0,MAX($T$2:$T281)))</f>
        <v/>
      </c>
    </row>
    <row r="282">
      <c r="A282" s="7" t="n"/>
      <c r="B282" s="8" t="n"/>
      <c r="C282" s="8" t="n"/>
      <c r="D282" s="9" t="n"/>
      <c r="E282" s="9" t="n"/>
      <c r="F282" s="10" t="n"/>
      <c r="G282" s="11" t="n"/>
      <c r="H282" s="11" t="n"/>
      <c r="I282" s="11" t="n"/>
      <c r="J282" s="12" t="n"/>
      <c r="K282" s="9" t="n"/>
      <c r="L282" s="9" t="n"/>
      <c r="M282" s="9" t="n"/>
      <c r="N282" s="13">
        <f>IF(OR($E282="",$F282="",$G282="",$H282=""),"",ROUND(($H282-$G282)*$F282*IF($E282="Short",-1,1),2))</f>
        <v/>
      </c>
      <c r="O282" s="13">
        <f>IF($N282="","",ROUND($N282-N($J282),2))</f>
        <v/>
      </c>
      <c r="P282" s="13">
        <f>IF(OR($F282="",$G282="",$I282=""),"",ABS($G282-$I282)*$F282)</f>
        <v/>
      </c>
      <c r="Q282" s="14">
        <f>IF(OR($O282="",$P282=""),"",IF($P282=0,"",$O282/$P282))</f>
        <v/>
      </c>
      <c r="R282" s="15">
        <f>IF(OR($B282="",$C282=""),"",ROUND(($C282-$B282)*1440,0))</f>
        <v/>
      </c>
      <c r="S282" s="16">
        <f>IF($O282="","",IF($O282&gt;0,"Win",IF($O282&lt;0,"Loss","Scratch")))</f>
        <v/>
      </c>
      <c r="T282" s="13">
        <f>IF($O282="","",SUM($O$2:$O282))</f>
        <v/>
      </c>
      <c r="U282" s="13">
        <f>IF($T282="","",$T282-MAX(0,MAX($T$2:$T282)))</f>
        <v/>
      </c>
    </row>
    <row r="283">
      <c r="A283" s="7" t="n"/>
      <c r="B283" s="8" t="n"/>
      <c r="C283" s="8" t="n"/>
      <c r="D283" s="9" t="n"/>
      <c r="E283" s="9" t="n"/>
      <c r="F283" s="10" t="n"/>
      <c r="G283" s="11" t="n"/>
      <c r="H283" s="11" t="n"/>
      <c r="I283" s="11" t="n"/>
      <c r="J283" s="12" t="n"/>
      <c r="K283" s="9" t="n"/>
      <c r="L283" s="9" t="n"/>
      <c r="M283" s="9" t="n"/>
      <c r="N283" s="13">
        <f>IF(OR($E283="",$F283="",$G283="",$H283=""),"",ROUND(($H283-$G283)*$F283*IF($E283="Short",-1,1),2))</f>
        <v/>
      </c>
      <c r="O283" s="13">
        <f>IF($N283="","",ROUND($N283-N($J283),2))</f>
        <v/>
      </c>
      <c r="P283" s="13">
        <f>IF(OR($F283="",$G283="",$I283=""),"",ABS($G283-$I283)*$F283)</f>
        <v/>
      </c>
      <c r="Q283" s="14">
        <f>IF(OR($O283="",$P283=""),"",IF($P283=0,"",$O283/$P283))</f>
        <v/>
      </c>
      <c r="R283" s="15">
        <f>IF(OR($B283="",$C283=""),"",ROUND(($C283-$B283)*1440,0))</f>
        <v/>
      </c>
      <c r="S283" s="16">
        <f>IF($O283="","",IF($O283&gt;0,"Win",IF($O283&lt;0,"Loss","Scratch")))</f>
        <v/>
      </c>
      <c r="T283" s="13">
        <f>IF($O283="","",SUM($O$2:$O283))</f>
        <v/>
      </c>
      <c r="U283" s="13">
        <f>IF($T283="","",$T283-MAX(0,MAX($T$2:$T283)))</f>
        <v/>
      </c>
    </row>
    <row r="284">
      <c r="A284" s="7" t="n"/>
      <c r="B284" s="8" t="n"/>
      <c r="C284" s="8" t="n"/>
      <c r="D284" s="9" t="n"/>
      <c r="E284" s="9" t="n"/>
      <c r="F284" s="10" t="n"/>
      <c r="G284" s="11" t="n"/>
      <c r="H284" s="11" t="n"/>
      <c r="I284" s="11" t="n"/>
      <c r="J284" s="12" t="n"/>
      <c r="K284" s="9" t="n"/>
      <c r="L284" s="9" t="n"/>
      <c r="M284" s="9" t="n"/>
      <c r="N284" s="13">
        <f>IF(OR($E284="",$F284="",$G284="",$H284=""),"",ROUND(($H284-$G284)*$F284*IF($E284="Short",-1,1),2))</f>
        <v/>
      </c>
      <c r="O284" s="13">
        <f>IF($N284="","",ROUND($N284-N($J284),2))</f>
        <v/>
      </c>
      <c r="P284" s="13">
        <f>IF(OR($F284="",$G284="",$I284=""),"",ABS($G284-$I284)*$F284)</f>
        <v/>
      </c>
      <c r="Q284" s="14">
        <f>IF(OR($O284="",$P284=""),"",IF($P284=0,"",$O284/$P284))</f>
        <v/>
      </c>
      <c r="R284" s="15">
        <f>IF(OR($B284="",$C284=""),"",ROUND(($C284-$B284)*1440,0))</f>
        <v/>
      </c>
      <c r="S284" s="16">
        <f>IF($O284="","",IF($O284&gt;0,"Win",IF($O284&lt;0,"Loss","Scratch")))</f>
        <v/>
      </c>
      <c r="T284" s="13">
        <f>IF($O284="","",SUM($O$2:$O284))</f>
        <v/>
      </c>
      <c r="U284" s="13">
        <f>IF($T284="","",$T284-MAX(0,MAX($T$2:$T284)))</f>
        <v/>
      </c>
    </row>
    <row r="285">
      <c r="A285" s="7" t="n"/>
      <c r="B285" s="8" t="n"/>
      <c r="C285" s="8" t="n"/>
      <c r="D285" s="9" t="n"/>
      <c r="E285" s="9" t="n"/>
      <c r="F285" s="10" t="n"/>
      <c r="G285" s="11" t="n"/>
      <c r="H285" s="11" t="n"/>
      <c r="I285" s="11" t="n"/>
      <c r="J285" s="12" t="n"/>
      <c r="K285" s="9" t="n"/>
      <c r="L285" s="9" t="n"/>
      <c r="M285" s="9" t="n"/>
      <c r="N285" s="13">
        <f>IF(OR($E285="",$F285="",$G285="",$H285=""),"",ROUND(($H285-$G285)*$F285*IF($E285="Short",-1,1),2))</f>
        <v/>
      </c>
      <c r="O285" s="13">
        <f>IF($N285="","",ROUND($N285-N($J285),2))</f>
        <v/>
      </c>
      <c r="P285" s="13">
        <f>IF(OR($F285="",$G285="",$I285=""),"",ABS($G285-$I285)*$F285)</f>
        <v/>
      </c>
      <c r="Q285" s="14">
        <f>IF(OR($O285="",$P285=""),"",IF($P285=0,"",$O285/$P285))</f>
        <v/>
      </c>
      <c r="R285" s="15">
        <f>IF(OR($B285="",$C285=""),"",ROUND(($C285-$B285)*1440,0))</f>
        <v/>
      </c>
      <c r="S285" s="16">
        <f>IF($O285="","",IF($O285&gt;0,"Win",IF($O285&lt;0,"Loss","Scratch")))</f>
        <v/>
      </c>
      <c r="T285" s="13">
        <f>IF($O285="","",SUM($O$2:$O285))</f>
        <v/>
      </c>
      <c r="U285" s="13">
        <f>IF($T285="","",$T285-MAX(0,MAX($T$2:$T285)))</f>
        <v/>
      </c>
    </row>
    <row r="286">
      <c r="A286" s="7" t="n"/>
      <c r="B286" s="8" t="n"/>
      <c r="C286" s="8" t="n"/>
      <c r="D286" s="9" t="n"/>
      <c r="E286" s="9" t="n"/>
      <c r="F286" s="10" t="n"/>
      <c r="G286" s="11" t="n"/>
      <c r="H286" s="11" t="n"/>
      <c r="I286" s="11" t="n"/>
      <c r="J286" s="12" t="n"/>
      <c r="K286" s="9" t="n"/>
      <c r="L286" s="9" t="n"/>
      <c r="M286" s="9" t="n"/>
      <c r="N286" s="13">
        <f>IF(OR($E286="",$F286="",$G286="",$H286=""),"",ROUND(($H286-$G286)*$F286*IF($E286="Short",-1,1),2))</f>
        <v/>
      </c>
      <c r="O286" s="13">
        <f>IF($N286="","",ROUND($N286-N($J286),2))</f>
        <v/>
      </c>
      <c r="P286" s="13">
        <f>IF(OR($F286="",$G286="",$I286=""),"",ABS($G286-$I286)*$F286)</f>
        <v/>
      </c>
      <c r="Q286" s="14">
        <f>IF(OR($O286="",$P286=""),"",IF($P286=0,"",$O286/$P286))</f>
        <v/>
      </c>
      <c r="R286" s="15">
        <f>IF(OR($B286="",$C286=""),"",ROUND(($C286-$B286)*1440,0))</f>
        <v/>
      </c>
      <c r="S286" s="16">
        <f>IF($O286="","",IF($O286&gt;0,"Win",IF($O286&lt;0,"Loss","Scratch")))</f>
        <v/>
      </c>
      <c r="T286" s="13">
        <f>IF($O286="","",SUM($O$2:$O286))</f>
        <v/>
      </c>
      <c r="U286" s="13">
        <f>IF($T286="","",$T286-MAX(0,MAX($T$2:$T286)))</f>
        <v/>
      </c>
    </row>
    <row r="287">
      <c r="A287" s="7" t="n"/>
      <c r="B287" s="8" t="n"/>
      <c r="C287" s="8" t="n"/>
      <c r="D287" s="9" t="n"/>
      <c r="E287" s="9" t="n"/>
      <c r="F287" s="10" t="n"/>
      <c r="G287" s="11" t="n"/>
      <c r="H287" s="11" t="n"/>
      <c r="I287" s="11" t="n"/>
      <c r="J287" s="12" t="n"/>
      <c r="K287" s="9" t="n"/>
      <c r="L287" s="9" t="n"/>
      <c r="M287" s="9" t="n"/>
      <c r="N287" s="13">
        <f>IF(OR($E287="",$F287="",$G287="",$H287=""),"",ROUND(($H287-$G287)*$F287*IF($E287="Short",-1,1),2))</f>
        <v/>
      </c>
      <c r="O287" s="13">
        <f>IF($N287="","",ROUND($N287-N($J287),2))</f>
        <v/>
      </c>
      <c r="P287" s="13">
        <f>IF(OR($F287="",$G287="",$I287=""),"",ABS($G287-$I287)*$F287)</f>
        <v/>
      </c>
      <c r="Q287" s="14">
        <f>IF(OR($O287="",$P287=""),"",IF($P287=0,"",$O287/$P287))</f>
        <v/>
      </c>
      <c r="R287" s="15">
        <f>IF(OR($B287="",$C287=""),"",ROUND(($C287-$B287)*1440,0))</f>
        <v/>
      </c>
      <c r="S287" s="16">
        <f>IF($O287="","",IF($O287&gt;0,"Win",IF($O287&lt;0,"Loss","Scratch")))</f>
        <v/>
      </c>
      <c r="T287" s="13">
        <f>IF($O287="","",SUM($O$2:$O287))</f>
        <v/>
      </c>
      <c r="U287" s="13">
        <f>IF($T287="","",$T287-MAX(0,MAX($T$2:$T287)))</f>
        <v/>
      </c>
    </row>
    <row r="288">
      <c r="A288" s="7" t="n"/>
      <c r="B288" s="8" t="n"/>
      <c r="C288" s="8" t="n"/>
      <c r="D288" s="9" t="n"/>
      <c r="E288" s="9" t="n"/>
      <c r="F288" s="10" t="n"/>
      <c r="G288" s="11" t="n"/>
      <c r="H288" s="11" t="n"/>
      <c r="I288" s="11" t="n"/>
      <c r="J288" s="12" t="n"/>
      <c r="K288" s="9" t="n"/>
      <c r="L288" s="9" t="n"/>
      <c r="M288" s="9" t="n"/>
      <c r="N288" s="13">
        <f>IF(OR($E288="",$F288="",$G288="",$H288=""),"",ROUND(($H288-$G288)*$F288*IF($E288="Short",-1,1),2))</f>
        <v/>
      </c>
      <c r="O288" s="13">
        <f>IF($N288="","",ROUND($N288-N($J288),2))</f>
        <v/>
      </c>
      <c r="P288" s="13">
        <f>IF(OR($F288="",$G288="",$I288=""),"",ABS($G288-$I288)*$F288)</f>
        <v/>
      </c>
      <c r="Q288" s="14">
        <f>IF(OR($O288="",$P288=""),"",IF($P288=0,"",$O288/$P288))</f>
        <v/>
      </c>
      <c r="R288" s="15">
        <f>IF(OR($B288="",$C288=""),"",ROUND(($C288-$B288)*1440,0))</f>
        <v/>
      </c>
      <c r="S288" s="16">
        <f>IF($O288="","",IF($O288&gt;0,"Win",IF($O288&lt;0,"Loss","Scratch")))</f>
        <v/>
      </c>
      <c r="T288" s="13">
        <f>IF($O288="","",SUM($O$2:$O288))</f>
        <v/>
      </c>
      <c r="U288" s="13">
        <f>IF($T288="","",$T288-MAX(0,MAX($T$2:$T288)))</f>
        <v/>
      </c>
    </row>
    <row r="289">
      <c r="A289" s="7" t="n"/>
      <c r="B289" s="8" t="n"/>
      <c r="C289" s="8" t="n"/>
      <c r="D289" s="9" t="n"/>
      <c r="E289" s="9" t="n"/>
      <c r="F289" s="10" t="n"/>
      <c r="G289" s="11" t="n"/>
      <c r="H289" s="11" t="n"/>
      <c r="I289" s="11" t="n"/>
      <c r="J289" s="12" t="n"/>
      <c r="K289" s="9" t="n"/>
      <c r="L289" s="9" t="n"/>
      <c r="M289" s="9" t="n"/>
      <c r="N289" s="13">
        <f>IF(OR($E289="",$F289="",$G289="",$H289=""),"",ROUND(($H289-$G289)*$F289*IF($E289="Short",-1,1),2))</f>
        <v/>
      </c>
      <c r="O289" s="13">
        <f>IF($N289="","",ROUND($N289-N($J289),2))</f>
        <v/>
      </c>
      <c r="P289" s="13">
        <f>IF(OR($F289="",$G289="",$I289=""),"",ABS($G289-$I289)*$F289)</f>
        <v/>
      </c>
      <c r="Q289" s="14">
        <f>IF(OR($O289="",$P289=""),"",IF($P289=0,"",$O289/$P289))</f>
        <v/>
      </c>
      <c r="R289" s="15">
        <f>IF(OR($B289="",$C289=""),"",ROUND(($C289-$B289)*1440,0))</f>
        <v/>
      </c>
      <c r="S289" s="16">
        <f>IF($O289="","",IF($O289&gt;0,"Win",IF($O289&lt;0,"Loss","Scratch")))</f>
        <v/>
      </c>
      <c r="T289" s="13">
        <f>IF($O289="","",SUM($O$2:$O289))</f>
        <v/>
      </c>
      <c r="U289" s="13">
        <f>IF($T289="","",$T289-MAX(0,MAX($T$2:$T289)))</f>
        <v/>
      </c>
    </row>
    <row r="290">
      <c r="A290" s="7" t="n"/>
      <c r="B290" s="8" t="n"/>
      <c r="C290" s="8" t="n"/>
      <c r="D290" s="9" t="n"/>
      <c r="E290" s="9" t="n"/>
      <c r="F290" s="10" t="n"/>
      <c r="G290" s="11" t="n"/>
      <c r="H290" s="11" t="n"/>
      <c r="I290" s="11" t="n"/>
      <c r="J290" s="12" t="n"/>
      <c r="K290" s="9" t="n"/>
      <c r="L290" s="9" t="n"/>
      <c r="M290" s="9" t="n"/>
      <c r="N290" s="13">
        <f>IF(OR($E290="",$F290="",$G290="",$H290=""),"",ROUND(($H290-$G290)*$F290*IF($E290="Short",-1,1),2))</f>
        <v/>
      </c>
      <c r="O290" s="13">
        <f>IF($N290="","",ROUND($N290-N($J290),2))</f>
        <v/>
      </c>
      <c r="P290" s="13">
        <f>IF(OR($F290="",$G290="",$I290=""),"",ABS($G290-$I290)*$F290)</f>
        <v/>
      </c>
      <c r="Q290" s="14">
        <f>IF(OR($O290="",$P290=""),"",IF($P290=0,"",$O290/$P290))</f>
        <v/>
      </c>
      <c r="R290" s="15">
        <f>IF(OR($B290="",$C290=""),"",ROUND(($C290-$B290)*1440,0))</f>
        <v/>
      </c>
      <c r="S290" s="16">
        <f>IF($O290="","",IF($O290&gt;0,"Win",IF($O290&lt;0,"Loss","Scratch")))</f>
        <v/>
      </c>
      <c r="T290" s="13">
        <f>IF($O290="","",SUM($O$2:$O290))</f>
        <v/>
      </c>
      <c r="U290" s="13">
        <f>IF($T290="","",$T290-MAX(0,MAX($T$2:$T290)))</f>
        <v/>
      </c>
    </row>
    <row r="291">
      <c r="A291" s="7" t="n"/>
      <c r="B291" s="8" t="n"/>
      <c r="C291" s="8" t="n"/>
      <c r="D291" s="9" t="n"/>
      <c r="E291" s="9" t="n"/>
      <c r="F291" s="10" t="n"/>
      <c r="G291" s="11" t="n"/>
      <c r="H291" s="11" t="n"/>
      <c r="I291" s="11" t="n"/>
      <c r="J291" s="12" t="n"/>
      <c r="K291" s="9" t="n"/>
      <c r="L291" s="9" t="n"/>
      <c r="M291" s="9" t="n"/>
      <c r="N291" s="13">
        <f>IF(OR($E291="",$F291="",$G291="",$H291=""),"",ROUND(($H291-$G291)*$F291*IF($E291="Short",-1,1),2))</f>
        <v/>
      </c>
      <c r="O291" s="13">
        <f>IF($N291="","",ROUND($N291-N($J291),2))</f>
        <v/>
      </c>
      <c r="P291" s="13">
        <f>IF(OR($F291="",$G291="",$I291=""),"",ABS($G291-$I291)*$F291)</f>
        <v/>
      </c>
      <c r="Q291" s="14">
        <f>IF(OR($O291="",$P291=""),"",IF($P291=0,"",$O291/$P291))</f>
        <v/>
      </c>
      <c r="R291" s="15">
        <f>IF(OR($B291="",$C291=""),"",ROUND(($C291-$B291)*1440,0))</f>
        <v/>
      </c>
      <c r="S291" s="16">
        <f>IF($O291="","",IF($O291&gt;0,"Win",IF($O291&lt;0,"Loss","Scratch")))</f>
        <v/>
      </c>
      <c r="T291" s="13">
        <f>IF($O291="","",SUM($O$2:$O291))</f>
        <v/>
      </c>
      <c r="U291" s="13">
        <f>IF($T291="","",$T291-MAX(0,MAX($T$2:$T291)))</f>
        <v/>
      </c>
    </row>
    <row r="292">
      <c r="A292" s="7" t="n"/>
      <c r="B292" s="8" t="n"/>
      <c r="C292" s="8" t="n"/>
      <c r="D292" s="9" t="n"/>
      <c r="E292" s="9" t="n"/>
      <c r="F292" s="10" t="n"/>
      <c r="G292" s="11" t="n"/>
      <c r="H292" s="11" t="n"/>
      <c r="I292" s="11" t="n"/>
      <c r="J292" s="12" t="n"/>
      <c r="K292" s="9" t="n"/>
      <c r="L292" s="9" t="n"/>
      <c r="M292" s="9" t="n"/>
      <c r="N292" s="13">
        <f>IF(OR($E292="",$F292="",$G292="",$H292=""),"",ROUND(($H292-$G292)*$F292*IF($E292="Short",-1,1),2))</f>
        <v/>
      </c>
      <c r="O292" s="13">
        <f>IF($N292="","",ROUND($N292-N($J292),2))</f>
        <v/>
      </c>
      <c r="P292" s="13">
        <f>IF(OR($F292="",$G292="",$I292=""),"",ABS($G292-$I292)*$F292)</f>
        <v/>
      </c>
      <c r="Q292" s="14">
        <f>IF(OR($O292="",$P292=""),"",IF($P292=0,"",$O292/$P292))</f>
        <v/>
      </c>
      <c r="R292" s="15">
        <f>IF(OR($B292="",$C292=""),"",ROUND(($C292-$B292)*1440,0))</f>
        <v/>
      </c>
      <c r="S292" s="16">
        <f>IF($O292="","",IF($O292&gt;0,"Win",IF($O292&lt;0,"Loss","Scratch")))</f>
        <v/>
      </c>
      <c r="T292" s="13">
        <f>IF($O292="","",SUM($O$2:$O292))</f>
        <v/>
      </c>
      <c r="U292" s="13">
        <f>IF($T292="","",$T292-MAX(0,MAX($T$2:$T292)))</f>
        <v/>
      </c>
    </row>
    <row r="293">
      <c r="A293" s="7" t="n"/>
      <c r="B293" s="8" t="n"/>
      <c r="C293" s="8" t="n"/>
      <c r="D293" s="9" t="n"/>
      <c r="E293" s="9" t="n"/>
      <c r="F293" s="10" t="n"/>
      <c r="G293" s="11" t="n"/>
      <c r="H293" s="11" t="n"/>
      <c r="I293" s="11" t="n"/>
      <c r="J293" s="12" t="n"/>
      <c r="K293" s="9" t="n"/>
      <c r="L293" s="9" t="n"/>
      <c r="M293" s="9" t="n"/>
      <c r="N293" s="13">
        <f>IF(OR($E293="",$F293="",$G293="",$H293=""),"",ROUND(($H293-$G293)*$F293*IF($E293="Short",-1,1),2))</f>
        <v/>
      </c>
      <c r="O293" s="13">
        <f>IF($N293="","",ROUND($N293-N($J293),2))</f>
        <v/>
      </c>
      <c r="P293" s="13">
        <f>IF(OR($F293="",$G293="",$I293=""),"",ABS($G293-$I293)*$F293)</f>
        <v/>
      </c>
      <c r="Q293" s="14">
        <f>IF(OR($O293="",$P293=""),"",IF($P293=0,"",$O293/$P293))</f>
        <v/>
      </c>
      <c r="R293" s="15">
        <f>IF(OR($B293="",$C293=""),"",ROUND(($C293-$B293)*1440,0))</f>
        <v/>
      </c>
      <c r="S293" s="16">
        <f>IF($O293="","",IF($O293&gt;0,"Win",IF($O293&lt;0,"Loss","Scratch")))</f>
        <v/>
      </c>
      <c r="T293" s="13">
        <f>IF($O293="","",SUM($O$2:$O293))</f>
        <v/>
      </c>
      <c r="U293" s="13">
        <f>IF($T293="","",$T293-MAX(0,MAX($T$2:$T293)))</f>
        <v/>
      </c>
    </row>
    <row r="294">
      <c r="A294" s="7" t="n"/>
      <c r="B294" s="8" t="n"/>
      <c r="C294" s="8" t="n"/>
      <c r="D294" s="9" t="n"/>
      <c r="E294" s="9" t="n"/>
      <c r="F294" s="10" t="n"/>
      <c r="G294" s="11" t="n"/>
      <c r="H294" s="11" t="n"/>
      <c r="I294" s="11" t="n"/>
      <c r="J294" s="12" t="n"/>
      <c r="K294" s="9" t="n"/>
      <c r="L294" s="9" t="n"/>
      <c r="M294" s="9" t="n"/>
      <c r="N294" s="13">
        <f>IF(OR($E294="",$F294="",$G294="",$H294=""),"",ROUND(($H294-$G294)*$F294*IF($E294="Short",-1,1),2))</f>
        <v/>
      </c>
      <c r="O294" s="13">
        <f>IF($N294="","",ROUND($N294-N($J294),2))</f>
        <v/>
      </c>
      <c r="P294" s="13">
        <f>IF(OR($F294="",$G294="",$I294=""),"",ABS($G294-$I294)*$F294)</f>
        <v/>
      </c>
      <c r="Q294" s="14">
        <f>IF(OR($O294="",$P294=""),"",IF($P294=0,"",$O294/$P294))</f>
        <v/>
      </c>
      <c r="R294" s="15">
        <f>IF(OR($B294="",$C294=""),"",ROUND(($C294-$B294)*1440,0))</f>
        <v/>
      </c>
      <c r="S294" s="16">
        <f>IF($O294="","",IF($O294&gt;0,"Win",IF($O294&lt;0,"Loss","Scratch")))</f>
        <v/>
      </c>
      <c r="T294" s="13">
        <f>IF($O294="","",SUM($O$2:$O294))</f>
        <v/>
      </c>
      <c r="U294" s="13">
        <f>IF($T294="","",$T294-MAX(0,MAX($T$2:$T294)))</f>
        <v/>
      </c>
    </row>
    <row r="295">
      <c r="A295" s="7" t="n"/>
      <c r="B295" s="8" t="n"/>
      <c r="C295" s="8" t="n"/>
      <c r="D295" s="9" t="n"/>
      <c r="E295" s="9" t="n"/>
      <c r="F295" s="10" t="n"/>
      <c r="G295" s="11" t="n"/>
      <c r="H295" s="11" t="n"/>
      <c r="I295" s="11" t="n"/>
      <c r="J295" s="12" t="n"/>
      <c r="K295" s="9" t="n"/>
      <c r="L295" s="9" t="n"/>
      <c r="M295" s="9" t="n"/>
      <c r="N295" s="13">
        <f>IF(OR($E295="",$F295="",$G295="",$H295=""),"",ROUND(($H295-$G295)*$F295*IF($E295="Short",-1,1),2))</f>
        <v/>
      </c>
      <c r="O295" s="13">
        <f>IF($N295="","",ROUND($N295-N($J295),2))</f>
        <v/>
      </c>
      <c r="P295" s="13">
        <f>IF(OR($F295="",$G295="",$I295=""),"",ABS($G295-$I295)*$F295)</f>
        <v/>
      </c>
      <c r="Q295" s="14">
        <f>IF(OR($O295="",$P295=""),"",IF($P295=0,"",$O295/$P295))</f>
        <v/>
      </c>
      <c r="R295" s="15">
        <f>IF(OR($B295="",$C295=""),"",ROUND(($C295-$B295)*1440,0))</f>
        <v/>
      </c>
      <c r="S295" s="16">
        <f>IF($O295="","",IF($O295&gt;0,"Win",IF($O295&lt;0,"Loss","Scratch")))</f>
        <v/>
      </c>
      <c r="T295" s="13">
        <f>IF($O295="","",SUM($O$2:$O295))</f>
        <v/>
      </c>
      <c r="U295" s="13">
        <f>IF($T295="","",$T295-MAX(0,MAX($T$2:$T295)))</f>
        <v/>
      </c>
    </row>
    <row r="296">
      <c r="A296" s="7" t="n"/>
      <c r="B296" s="8" t="n"/>
      <c r="C296" s="8" t="n"/>
      <c r="D296" s="9" t="n"/>
      <c r="E296" s="9" t="n"/>
      <c r="F296" s="10" t="n"/>
      <c r="G296" s="11" t="n"/>
      <c r="H296" s="11" t="n"/>
      <c r="I296" s="11" t="n"/>
      <c r="J296" s="12" t="n"/>
      <c r="K296" s="9" t="n"/>
      <c r="L296" s="9" t="n"/>
      <c r="M296" s="9" t="n"/>
      <c r="N296" s="13">
        <f>IF(OR($E296="",$F296="",$G296="",$H296=""),"",ROUND(($H296-$G296)*$F296*IF($E296="Short",-1,1),2))</f>
        <v/>
      </c>
      <c r="O296" s="13">
        <f>IF($N296="","",ROUND($N296-N($J296),2))</f>
        <v/>
      </c>
      <c r="P296" s="13">
        <f>IF(OR($F296="",$G296="",$I296=""),"",ABS($G296-$I296)*$F296)</f>
        <v/>
      </c>
      <c r="Q296" s="14">
        <f>IF(OR($O296="",$P296=""),"",IF($P296=0,"",$O296/$P296))</f>
        <v/>
      </c>
      <c r="R296" s="15">
        <f>IF(OR($B296="",$C296=""),"",ROUND(($C296-$B296)*1440,0))</f>
        <v/>
      </c>
      <c r="S296" s="16">
        <f>IF($O296="","",IF($O296&gt;0,"Win",IF($O296&lt;0,"Loss","Scratch")))</f>
        <v/>
      </c>
      <c r="T296" s="13">
        <f>IF($O296="","",SUM($O$2:$O296))</f>
        <v/>
      </c>
      <c r="U296" s="13">
        <f>IF($T296="","",$T296-MAX(0,MAX($T$2:$T296)))</f>
        <v/>
      </c>
    </row>
    <row r="297">
      <c r="A297" s="7" t="n"/>
      <c r="B297" s="8" t="n"/>
      <c r="C297" s="8" t="n"/>
      <c r="D297" s="9" t="n"/>
      <c r="E297" s="9" t="n"/>
      <c r="F297" s="10" t="n"/>
      <c r="G297" s="11" t="n"/>
      <c r="H297" s="11" t="n"/>
      <c r="I297" s="11" t="n"/>
      <c r="J297" s="12" t="n"/>
      <c r="K297" s="9" t="n"/>
      <c r="L297" s="9" t="n"/>
      <c r="M297" s="9" t="n"/>
      <c r="N297" s="13">
        <f>IF(OR($E297="",$F297="",$G297="",$H297=""),"",ROUND(($H297-$G297)*$F297*IF($E297="Short",-1,1),2))</f>
        <v/>
      </c>
      <c r="O297" s="13">
        <f>IF($N297="","",ROUND($N297-N($J297),2))</f>
        <v/>
      </c>
      <c r="P297" s="13">
        <f>IF(OR($F297="",$G297="",$I297=""),"",ABS($G297-$I297)*$F297)</f>
        <v/>
      </c>
      <c r="Q297" s="14">
        <f>IF(OR($O297="",$P297=""),"",IF($P297=0,"",$O297/$P297))</f>
        <v/>
      </c>
      <c r="R297" s="15">
        <f>IF(OR($B297="",$C297=""),"",ROUND(($C297-$B297)*1440,0))</f>
        <v/>
      </c>
      <c r="S297" s="16">
        <f>IF($O297="","",IF($O297&gt;0,"Win",IF($O297&lt;0,"Loss","Scratch")))</f>
        <v/>
      </c>
      <c r="T297" s="13">
        <f>IF($O297="","",SUM($O$2:$O297))</f>
        <v/>
      </c>
      <c r="U297" s="13">
        <f>IF($T297="","",$T297-MAX(0,MAX($T$2:$T297)))</f>
        <v/>
      </c>
    </row>
    <row r="298">
      <c r="A298" s="7" t="n"/>
      <c r="B298" s="8" t="n"/>
      <c r="C298" s="8" t="n"/>
      <c r="D298" s="9" t="n"/>
      <c r="E298" s="9" t="n"/>
      <c r="F298" s="10" t="n"/>
      <c r="G298" s="11" t="n"/>
      <c r="H298" s="11" t="n"/>
      <c r="I298" s="11" t="n"/>
      <c r="J298" s="12" t="n"/>
      <c r="K298" s="9" t="n"/>
      <c r="L298" s="9" t="n"/>
      <c r="M298" s="9" t="n"/>
      <c r="N298" s="13">
        <f>IF(OR($E298="",$F298="",$G298="",$H298=""),"",ROUND(($H298-$G298)*$F298*IF($E298="Short",-1,1),2))</f>
        <v/>
      </c>
      <c r="O298" s="13">
        <f>IF($N298="","",ROUND($N298-N($J298),2))</f>
        <v/>
      </c>
      <c r="P298" s="13">
        <f>IF(OR($F298="",$G298="",$I298=""),"",ABS($G298-$I298)*$F298)</f>
        <v/>
      </c>
      <c r="Q298" s="14">
        <f>IF(OR($O298="",$P298=""),"",IF($P298=0,"",$O298/$P298))</f>
        <v/>
      </c>
      <c r="R298" s="15">
        <f>IF(OR($B298="",$C298=""),"",ROUND(($C298-$B298)*1440,0))</f>
        <v/>
      </c>
      <c r="S298" s="16">
        <f>IF($O298="","",IF($O298&gt;0,"Win",IF($O298&lt;0,"Loss","Scratch")))</f>
        <v/>
      </c>
      <c r="T298" s="13">
        <f>IF($O298="","",SUM($O$2:$O298))</f>
        <v/>
      </c>
      <c r="U298" s="13">
        <f>IF($T298="","",$T298-MAX(0,MAX($T$2:$T298)))</f>
        <v/>
      </c>
    </row>
    <row r="299">
      <c r="A299" s="7" t="n"/>
      <c r="B299" s="8" t="n"/>
      <c r="C299" s="8" t="n"/>
      <c r="D299" s="9" t="n"/>
      <c r="E299" s="9" t="n"/>
      <c r="F299" s="10" t="n"/>
      <c r="G299" s="11" t="n"/>
      <c r="H299" s="11" t="n"/>
      <c r="I299" s="11" t="n"/>
      <c r="J299" s="12" t="n"/>
      <c r="K299" s="9" t="n"/>
      <c r="L299" s="9" t="n"/>
      <c r="M299" s="9" t="n"/>
      <c r="N299" s="13">
        <f>IF(OR($E299="",$F299="",$G299="",$H299=""),"",ROUND(($H299-$G299)*$F299*IF($E299="Short",-1,1),2))</f>
        <v/>
      </c>
      <c r="O299" s="13">
        <f>IF($N299="","",ROUND($N299-N($J299),2))</f>
        <v/>
      </c>
      <c r="P299" s="13">
        <f>IF(OR($F299="",$G299="",$I299=""),"",ABS($G299-$I299)*$F299)</f>
        <v/>
      </c>
      <c r="Q299" s="14">
        <f>IF(OR($O299="",$P299=""),"",IF($P299=0,"",$O299/$P299))</f>
        <v/>
      </c>
      <c r="R299" s="15">
        <f>IF(OR($B299="",$C299=""),"",ROUND(($C299-$B299)*1440,0))</f>
        <v/>
      </c>
      <c r="S299" s="16">
        <f>IF($O299="","",IF($O299&gt;0,"Win",IF($O299&lt;0,"Loss","Scratch")))</f>
        <v/>
      </c>
      <c r="T299" s="13">
        <f>IF($O299="","",SUM($O$2:$O299))</f>
        <v/>
      </c>
      <c r="U299" s="13">
        <f>IF($T299="","",$T299-MAX(0,MAX($T$2:$T299)))</f>
        <v/>
      </c>
    </row>
    <row r="300">
      <c r="A300" s="7" t="n"/>
      <c r="B300" s="8" t="n"/>
      <c r="C300" s="8" t="n"/>
      <c r="D300" s="9" t="n"/>
      <c r="E300" s="9" t="n"/>
      <c r="F300" s="10" t="n"/>
      <c r="G300" s="11" t="n"/>
      <c r="H300" s="11" t="n"/>
      <c r="I300" s="11" t="n"/>
      <c r="J300" s="12" t="n"/>
      <c r="K300" s="9" t="n"/>
      <c r="L300" s="9" t="n"/>
      <c r="M300" s="9" t="n"/>
      <c r="N300" s="13">
        <f>IF(OR($E300="",$F300="",$G300="",$H300=""),"",ROUND(($H300-$G300)*$F300*IF($E300="Short",-1,1),2))</f>
        <v/>
      </c>
      <c r="O300" s="13">
        <f>IF($N300="","",ROUND($N300-N($J300),2))</f>
        <v/>
      </c>
      <c r="P300" s="13">
        <f>IF(OR($F300="",$G300="",$I300=""),"",ABS($G300-$I300)*$F300)</f>
        <v/>
      </c>
      <c r="Q300" s="14">
        <f>IF(OR($O300="",$P300=""),"",IF($P300=0,"",$O300/$P300))</f>
        <v/>
      </c>
      <c r="R300" s="15">
        <f>IF(OR($B300="",$C300=""),"",ROUND(($C300-$B300)*1440,0))</f>
        <v/>
      </c>
      <c r="S300" s="16">
        <f>IF($O300="","",IF($O300&gt;0,"Win",IF($O300&lt;0,"Loss","Scratch")))</f>
        <v/>
      </c>
      <c r="T300" s="13">
        <f>IF($O300="","",SUM($O$2:$O300))</f>
        <v/>
      </c>
      <c r="U300" s="13">
        <f>IF($T300="","",$T300-MAX(0,MAX($T$2:$T300)))</f>
        <v/>
      </c>
    </row>
    <row r="301">
      <c r="A301" s="7" t="n"/>
      <c r="B301" s="8" t="n"/>
      <c r="C301" s="8" t="n"/>
      <c r="D301" s="9" t="n"/>
      <c r="E301" s="9" t="n"/>
      <c r="F301" s="10" t="n"/>
      <c r="G301" s="11" t="n"/>
      <c r="H301" s="11" t="n"/>
      <c r="I301" s="11" t="n"/>
      <c r="J301" s="12" t="n"/>
      <c r="K301" s="9" t="n"/>
      <c r="L301" s="9" t="n"/>
      <c r="M301" s="9" t="n"/>
      <c r="N301" s="13">
        <f>IF(OR($E301="",$F301="",$G301="",$H301=""),"",ROUND(($H301-$G301)*$F301*IF($E301="Short",-1,1),2))</f>
        <v/>
      </c>
      <c r="O301" s="13">
        <f>IF($N301="","",ROUND($N301-N($J301),2))</f>
        <v/>
      </c>
      <c r="P301" s="13">
        <f>IF(OR($F301="",$G301="",$I301=""),"",ABS($G301-$I301)*$F301)</f>
        <v/>
      </c>
      <c r="Q301" s="14">
        <f>IF(OR($O301="",$P301=""),"",IF($P301=0,"",$O301/$P301))</f>
        <v/>
      </c>
      <c r="R301" s="15">
        <f>IF(OR($B301="",$C301=""),"",ROUND(($C301-$B301)*1440,0))</f>
        <v/>
      </c>
      <c r="S301" s="16">
        <f>IF($O301="","",IF($O301&gt;0,"Win",IF($O301&lt;0,"Loss","Scratch")))</f>
        <v/>
      </c>
      <c r="T301" s="13">
        <f>IF($O301="","",SUM($O$2:$O301))</f>
        <v/>
      </c>
      <c r="U301" s="13">
        <f>IF($T301="","",$T301-MAX(0,MAX($T$2:$T301)))</f>
        <v/>
      </c>
    </row>
    <row r="302">
      <c r="A302" s="7" t="n"/>
      <c r="B302" s="8" t="n"/>
      <c r="C302" s="8" t="n"/>
      <c r="D302" s="9" t="n"/>
      <c r="E302" s="9" t="n"/>
      <c r="F302" s="10" t="n"/>
      <c r="G302" s="11" t="n"/>
      <c r="H302" s="11" t="n"/>
      <c r="I302" s="11" t="n"/>
      <c r="J302" s="12" t="n"/>
      <c r="K302" s="9" t="n"/>
      <c r="L302" s="9" t="n"/>
      <c r="M302" s="9" t="n"/>
      <c r="N302" s="13">
        <f>IF(OR($E302="",$F302="",$G302="",$H302=""),"",ROUND(($H302-$G302)*$F302*IF($E302="Short",-1,1),2))</f>
        <v/>
      </c>
      <c r="O302" s="13">
        <f>IF($N302="","",ROUND($N302-N($J302),2))</f>
        <v/>
      </c>
      <c r="P302" s="13">
        <f>IF(OR($F302="",$G302="",$I302=""),"",ABS($G302-$I302)*$F302)</f>
        <v/>
      </c>
      <c r="Q302" s="14">
        <f>IF(OR($O302="",$P302=""),"",IF($P302=0,"",$O302/$P302))</f>
        <v/>
      </c>
      <c r="R302" s="15">
        <f>IF(OR($B302="",$C302=""),"",ROUND(($C302-$B302)*1440,0))</f>
        <v/>
      </c>
      <c r="S302" s="16">
        <f>IF($O302="","",IF($O302&gt;0,"Win",IF($O302&lt;0,"Loss","Scratch")))</f>
        <v/>
      </c>
      <c r="T302" s="13">
        <f>IF($O302="","",SUM($O$2:$O302))</f>
        <v/>
      </c>
      <c r="U302" s="13">
        <f>IF($T302="","",$T302-MAX(0,MAX($T$2:$T302)))</f>
        <v/>
      </c>
    </row>
    <row r="303">
      <c r="A303" s="7" t="n"/>
      <c r="B303" s="8" t="n"/>
      <c r="C303" s="8" t="n"/>
      <c r="D303" s="9" t="n"/>
      <c r="E303" s="9" t="n"/>
      <c r="F303" s="10" t="n"/>
      <c r="G303" s="11" t="n"/>
      <c r="H303" s="11" t="n"/>
      <c r="I303" s="11" t="n"/>
      <c r="J303" s="12" t="n"/>
      <c r="K303" s="9" t="n"/>
      <c r="L303" s="9" t="n"/>
      <c r="M303" s="9" t="n"/>
      <c r="N303" s="13">
        <f>IF(OR($E303="",$F303="",$G303="",$H303=""),"",ROUND(($H303-$G303)*$F303*IF($E303="Short",-1,1),2))</f>
        <v/>
      </c>
      <c r="O303" s="13">
        <f>IF($N303="","",ROUND($N303-N($J303),2))</f>
        <v/>
      </c>
      <c r="P303" s="13">
        <f>IF(OR($F303="",$G303="",$I303=""),"",ABS($G303-$I303)*$F303)</f>
        <v/>
      </c>
      <c r="Q303" s="14">
        <f>IF(OR($O303="",$P303=""),"",IF($P303=0,"",$O303/$P303))</f>
        <v/>
      </c>
      <c r="R303" s="15">
        <f>IF(OR($B303="",$C303=""),"",ROUND(($C303-$B303)*1440,0))</f>
        <v/>
      </c>
      <c r="S303" s="16">
        <f>IF($O303="","",IF($O303&gt;0,"Win",IF($O303&lt;0,"Loss","Scratch")))</f>
        <v/>
      </c>
      <c r="T303" s="13">
        <f>IF($O303="","",SUM($O$2:$O303))</f>
        <v/>
      </c>
      <c r="U303" s="13">
        <f>IF($T303="","",$T303-MAX(0,MAX($T$2:$T303)))</f>
        <v/>
      </c>
    </row>
    <row r="304">
      <c r="A304" s="7" t="n"/>
      <c r="B304" s="8" t="n"/>
      <c r="C304" s="8" t="n"/>
      <c r="D304" s="9" t="n"/>
      <c r="E304" s="9" t="n"/>
      <c r="F304" s="10" t="n"/>
      <c r="G304" s="11" t="n"/>
      <c r="H304" s="11" t="n"/>
      <c r="I304" s="11" t="n"/>
      <c r="J304" s="12" t="n"/>
      <c r="K304" s="9" t="n"/>
      <c r="L304" s="9" t="n"/>
      <c r="M304" s="9" t="n"/>
      <c r="N304" s="13">
        <f>IF(OR($E304="",$F304="",$G304="",$H304=""),"",ROUND(($H304-$G304)*$F304*IF($E304="Short",-1,1),2))</f>
        <v/>
      </c>
      <c r="O304" s="13">
        <f>IF($N304="","",ROUND($N304-N($J304),2))</f>
        <v/>
      </c>
      <c r="P304" s="13">
        <f>IF(OR($F304="",$G304="",$I304=""),"",ABS($G304-$I304)*$F304)</f>
        <v/>
      </c>
      <c r="Q304" s="14">
        <f>IF(OR($O304="",$P304=""),"",IF($P304=0,"",$O304/$P304))</f>
        <v/>
      </c>
      <c r="R304" s="15">
        <f>IF(OR($B304="",$C304=""),"",ROUND(($C304-$B304)*1440,0))</f>
        <v/>
      </c>
      <c r="S304" s="16">
        <f>IF($O304="","",IF($O304&gt;0,"Win",IF($O304&lt;0,"Loss","Scratch")))</f>
        <v/>
      </c>
      <c r="T304" s="13">
        <f>IF($O304="","",SUM($O$2:$O304))</f>
        <v/>
      </c>
      <c r="U304" s="13">
        <f>IF($T304="","",$T304-MAX(0,MAX($T$2:$T304)))</f>
        <v/>
      </c>
    </row>
    <row r="305">
      <c r="A305" s="7" t="n"/>
      <c r="B305" s="8" t="n"/>
      <c r="C305" s="8" t="n"/>
      <c r="D305" s="9" t="n"/>
      <c r="E305" s="9" t="n"/>
      <c r="F305" s="10" t="n"/>
      <c r="G305" s="11" t="n"/>
      <c r="H305" s="11" t="n"/>
      <c r="I305" s="11" t="n"/>
      <c r="J305" s="12" t="n"/>
      <c r="K305" s="9" t="n"/>
      <c r="L305" s="9" t="n"/>
      <c r="M305" s="9" t="n"/>
      <c r="N305" s="13">
        <f>IF(OR($E305="",$F305="",$G305="",$H305=""),"",ROUND(($H305-$G305)*$F305*IF($E305="Short",-1,1),2))</f>
        <v/>
      </c>
      <c r="O305" s="13">
        <f>IF($N305="","",ROUND($N305-N($J305),2))</f>
        <v/>
      </c>
      <c r="P305" s="13">
        <f>IF(OR($F305="",$G305="",$I305=""),"",ABS($G305-$I305)*$F305)</f>
        <v/>
      </c>
      <c r="Q305" s="14">
        <f>IF(OR($O305="",$P305=""),"",IF($P305=0,"",$O305/$P305))</f>
        <v/>
      </c>
      <c r="R305" s="15">
        <f>IF(OR($B305="",$C305=""),"",ROUND(($C305-$B305)*1440,0))</f>
        <v/>
      </c>
      <c r="S305" s="16">
        <f>IF($O305="","",IF($O305&gt;0,"Win",IF($O305&lt;0,"Loss","Scratch")))</f>
        <v/>
      </c>
      <c r="T305" s="13">
        <f>IF($O305="","",SUM($O$2:$O305))</f>
        <v/>
      </c>
      <c r="U305" s="13">
        <f>IF($T305="","",$T305-MAX(0,MAX($T$2:$T305)))</f>
        <v/>
      </c>
    </row>
    <row r="306">
      <c r="A306" s="7" t="n"/>
      <c r="B306" s="8" t="n"/>
      <c r="C306" s="8" t="n"/>
      <c r="D306" s="9" t="n"/>
      <c r="E306" s="9" t="n"/>
      <c r="F306" s="10" t="n"/>
      <c r="G306" s="11" t="n"/>
      <c r="H306" s="11" t="n"/>
      <c r="I306" s="11" t="n"/>
      <c r="J306" s="12" t="n"/>
      <c r="K306" s="9" t="n"/>
      <c r="L306" s="9" t="n"/>
      <c r="M306" s="9" t="n"/>
      <c r="N306" s="13">
        <f>IF(OR($E306="",$F306="",$G306="",$H306=""),"",ROUND(($H306-$G306)*$F306*IF($E306="Short",-1,1),2))</f>
        <v/>
      </c>
      <c r="O306" s="13">
        <f>IF($N306="","",ROUND($N306-N($J306),2))</f>
        <v/>
      </c>
      <c r="P306" s="13">
        <f>IF(OR($F306="",$G306="",$I306=""),"",ABS($G306-$I306)*$F306)</f>
        <v/>
      </c>
      <c r="Q306" s="14">
        <f>IF(OR($O306="",$P306=""),"",IF($P306=0,"",$O306/$P306))</f>
        <v/>
      </c>
      <c r="R306" s="15">
        <f>IF(OR($B306="",$C306=""),"",ROUND(($C306-$B306)*1440,0))</f>
        <v/>
      </c>
      <c r="S306" s="16">
        <f>IF($O306="","",IF($O306&gt;0,"Win",IF($O306&lt;0,"Loss","Scratch")))</f>
        <v/>
      </c>
      <c r="T306" s="13">
        <f>IF($O306="","",SUM($O$2:$O306))</f>
        <v/>
      </c>
      <c r="U306" s="13">
        <f>IF($T306="","",$T306-MAX(0,MAX($T$2:$T306)))</f>
        <v/>
      </c>
    </row>
    <row r="307">
      <c r="A307" s="7" t="n"/>
      <c r="B307" s="8" t="n"/>
      <c r="C307" s="8" t="n"/>
      <c r="D307" s="9" t="n"/>
      <c r="E307" s="9" t="n"/>
      <c r="F307" s="10" t="n"/>
      <c r="G307" s="11" t="n"/>
      <c r="H307" s="11" t="n"/>
      <c r="I307" s="11" t="n"/>
      <c r="J307" s="12" t="n"/>
      <c r="K307" s="9" t="n"/>
      <c r="L307" s="9" t="n"/>
      <c r="M307" s="9" t="n"/>
      <c r="N307" s="13">
        <f>IF(OR($E307="",$F307="",$G307="",$H307=""),"",ROUND(($H307-$G307)*$F307*IF($E307="Short",-1,1),2))</f>
        <v/>
      </c>
      <c r="O307" s="13">
        <f>IF($N307="","",ROUND($N307-N($J307),2))</f>
        <v/>
      </c>
      <c r="P307" s="13">
        <f>IF(OR($F307="",$G307="",$I307=""),"",ABS($G307-$I307)*$F307)</f>
        <v/>
      </c>
      <c r="Q307" s="14">
        <f>IF(OR($O307="",$P307=""),"",IF($P307=0,"",$O307/$P307))</f>
        <v/>
      </c>
      <c r="R307" s="15">
        <f>IF(OR($B307="",$C307=""),"",ROUND(($C307-$B307)*1440,0))</f>
        <v/>
      </c>
      <c r="S307" s="16">
        <f>IF($O307="","",IF($O307&gt;0,"Win",IF($O307&lt;0,"Loss","Scratch")))</f>
        <v/>
      </c>
      <c r="T307" s="13">
        <f>IF($O307="","",SUM($O$2:$O307))</f>
        <v/>
      </c>
      <c r="U307" s="13">
        <f>IF($T307="","",$T307-MAX(0,MAX($T$2:$T307)))</f>
        <v/>
      </c>
    </row>
    <row r="308">
      <c r="A308" s="7" t="n"/>
      <c r="B308" s="8" t="n"/>
      <c r="C308" s="8" t="n"/>
      <c r="D308" s="9" t="n"/>
      <c r="E308" s="9" t="n"/>
      <c r="F308" s="10" t="n"/>
      <c r="G308" s="11" t="n"/>
      <c r="H308" s="11" t="n"/>
      <c r="I308" s="11" t="n"/>
      <c r="J308" s="12" t="n"/>
      <c r="K308" s="9" t="n"/>
      <c r="L308" s="9" t="n"/>
      <c r="M308" s="9" t="n"/>
      <c r="N308" s="13">
        <f>IF(OR($E308="",$F308="",$G308="",$H308=""),"",ROUND(($H308-$G308)*$F308*IF($E308="Short",-1,1),2))</f>
        <v/>
      </c>
      <c r="O308" s="13">
        <f>IF($N308="","",ROUND($N308-N($J308),2))</f>
        <v/>
      </c>
      <c r="P308" s="13">
        <f>IF(OR($F308="",$G308="",$I308=""),"",ABS($G308-$I308)*$F308)</f>
        <v/>
      </c>
      <c r="Q308" s="14">
        <f>IF(OR($O308="",$P308=""),"",IF($P308=0,"",$O308/$P308))</f>
        <v/>
      </c>
      <c r="R308" s="15">
        <f>IF(OR($B308="",$C308=""),"",ROUND(($C308-$B308)*1440,0))</f>
        <v/>
      </c>
      <c r="S308" s="16">
        <f>IF($O308="","",IF($O308&gt;0,"Win",IF($O308&lt;0,"Loss","Scratch")))</f>
        <v/>
      </c>
      <c r="T308" s="13">
        <f>IF($O308="","",SUM($O$2:$O308))</f>
        <v/>
      </c>
      <c r="U308" s="13">
        <f>IF($T308="","",$T308-MAX(0,MAX($T$2:$T308)))</f>
        <v/>
      </c>
    </row>
    <row r="309">
      <c r="A309" s="7" t="n"/>
      <c r="B309" s="8" t="n"/>
      <c r="C309" s="8" t="n"/>
      <c r="D309" s="9" t="n"/>
      <c r="E309" s="9" t="n"/>
      <c r="F309" s="10" t="n"/>
      <c r="G309" s="11" t="n"/>
      <c r="H309" s="11" t="n"/>
      <c r="I309" s="11" t="n"/>
      <c r="J309" s="12" t="n"/>
      <c r="K309" s="9" t="n"/>
      <c r="L309" s="9" t="n"/>
      <c r="M309" s="9" t="n"/>
      <c r="N309" s="13">
        <f>IF(OR($E309="",$F309="",$G309="",$H309=""),"",ROUND(($H309-$G309)*$F309*IF($E309="Short",-1,1),2))</f>
        <v/>
      </c>
      <c r="O309" s="13">
        <f>IF($N309="","",ROUND($N309-N($J309),2))</f>
        <v/>
      </c>
      <c r="P309" s="13">
        <f>IF(OR($F309="",$G309="",$I309=""),"",ABS($G309-$I309)*$F309)</f>
        <v/>
      </c>
      <c r="Q309" s="14">
        <f>IF(OR($O309="",$P309=""),"",IF($P309=0,"",$O309/$P309))</f>
        <v/>
      </c>
      <c r="R309" s="15">
        <f>IF(OR($B309="",$C309=""),"",ROUND(($C309-$B309)*1440,0))</f>
        <v/>
      </c>
      <c r="S309" s="16">
        <f>IF($O309="","",IF($O309&gt;0,"Win",IF($O309&lt;0,"Loss","Scratch")))</f>
        <v/>
      </c>
      <c r="T309" s="13">
        <f>IF($O309="","",SUM($O$2:$O309))</f>
        <v/>
      </c>
      <c r="U309" s="13">
        <f>IF($T309="","",$T309-MAX(0,MAX($T$2:$T309)))</f>
        <v/>
      </c>
    </row>
    <row r="310">
      <c r="A310" s="7" t="n"/>
      <c r="B310" s="8" t="n"/>
      <c r="C310" s="8" t="n"/>
      <c r="D310" s="9" t="n"/>
      <c r="E310" s="9" t="n"/>
      <c r="F310" s="10" t="n"/>
      <c r="G310" s="11" t="n"/>
      <c r="H310" s="11" t="n"/>
      <c r="I310" s="11" t="n"/>
      <c r="J310" s="12" t="n"/>
      <c r="K310" s="9" t="n"/>
      <c r="L310" s="9" t="n"/>
      <c r="M310" s="9" t="n"/>
      <c r="N310" s="13">
        <f>IF(OR($E310="",$F310="",$G310="",$H310=""),"",ROUND(($H310-$G310)*$F310*IF($E310="Short",-1,1),2))</f>
        <v/>
      </c>
      <c r="O310" s="13">
        <f>IF($N310="","",ROUND($N310-N($J310),2))</f>
        <v/>
      </c>
      <c r="P310" s="13">
        <f>IF(OR($F310="",$G310="",$I310=""),"",ABS($G310-$I310)*$F310)</f>
        <v/>
      </c>
      <c r="Q310" s="14">
        <f>IF(OR($O310="",$P310=""),"",IF($P310=0,"",$O310/$P310))</f>
        <v/>
      </c>
      <c r="R310" s="15">
        <f>IF(OR($B310="",$C310=""),"",ROUND(($C310-$B310)*1440,0))</f>
        <v/>
      </c>
      <c r="S310" s="16">
        <f>IF($O310="","",IF($O310&gt;0,"Win",IF($O310&lt;0,"Loss","Scratch")))</f>
        <v/>
      </c>
      <c r="T310" s="13">
        <f>IF($O310="","",SUM($O$2:$O310))</f>
        <v/>
      </c>
      <c r="U310" s="13">
        <f>IF($T310="","",$T310-MAX(0,MAX($T$2:$T310)))</f>
        <v/>
      </c>
    </row>
    <row r="311">
      <c r="A311" s="7" t="n"/>
      <c r="B311" s="8" t="n"/>
      <c r="C311" s="8" t="n"/>
      <c r="D311" s="9" t="n"/>
      <c r="E311" s="9" t="n"/>
      <c r="F311" s="10" t="n"/>
      <c r="G311" s="11" t="n"/>
      <c r="H311" s="11" t="n"/>
      <c r="I311" s="11" t="n"/>
      <c r="J311" s="12" t="n"/>
      <c r="K311" s="9" t="n"/>
      <c r="L311" s="9" t="n"/>
      <c r="M311" s="9" t="n"/>
      <c r="N311" s="13">
        <f>IF(OR($E311="",$F311="",$G311="",$H311=""),"",ROUND(($H311-$G311)*$F311*IF($E311="Short",-1,1),2))</f>
        <v/>
      </c>
      <c r="O311" s="13">
        <f>IF($N311="","",ROUND($N311-N($J311),2))</f>
        <v/>
      </c>
      <c r="P311" s="13">
        <f>IF(OR($F311="",$G311="",$I311=""),"",ABS($G311-$I311)*$F311)</f>
        <v/>
      </c>
      <c r="Q311" s="14">
        <f>IF(OR($O311="",$P311=""),"",IF($P311=0,"",$O311/$P311))</f>
        <v/>
      </c>
      <c r="R311" s="15">
        <f>IF(OR($B311="",$C311=""),"",ROUND(($C311-$B311)*1440,0))</f>
        <v/>
      </c>
      <c r="S311" s="16">
        <f>IF($O311="","",IF($O311&gt;0,"Win",IF($O311&lt;0,"Loss","Scratch")))</f>
        <v/>
      </c>
      <c r="T311" s="13">
        <f>IF($O311="","",SUM($O$2:$O311))</f>
        <v/>
      </c>
      <c r="U311" s="13">
        <f>IF($T311="","",$T311-MAX(0,MAX($T$2:$T311)))</f>
        <v/>
      </c>
    </row>
    <row r="312">
      <c r="A312" s="7" t="n"/>
      <c r="B312" s="8" t="n"/>
      <c r="C312" s="8" t="n"/>
      <c r="D312" s="9" t="n"/>
      <c r="E312" s="9" t="n"/>
      <c r="F312" s="10" t="n"/>
      <c r="G312" s="11" t="n"/>
      <c r="H312" s="11" t="n"/>
      <c r="I312" s="11" t="n"/>
      <c r="J312" s="12" t="n"/>
      <c r="K312" s="9" t="n"/>
      <c r="L312" s="9" t="n"/>
      <c r="M312" s="9" t="n"/>
      <c r="N312" s="13">
        <f>IF(OR($E312="",$F312="",$G312="",$H312=""),"",ROUND(($H312-$G312)*$F312*IF($E312="Short",-1,1),2))</f>
        <v/>
      </c>
      <c r="O312" s="13">
        <f>IF($N312="","",ROUND($N312-N($J312),2))</f>
        <v/>
      </c>
      <c r="P312" s="13">
        <f>IF(OR($F312="",$G312="",$I312=""),"",ABS($G312-$I312)*$F312)</f>
        <v/>
      </c>
      <c r="Q312" s="14">
        <f>IF(OR($O312="",$P312=""),"",IF($P312=0,"",$O312/$P312))</f>
        <v/>
      </c>
      <c r="R312" s="15">
        <f>IF(OR($B312="",$C312=""),"",ROUND(($C312-$B312)*1440,0))</f>
        <v/>
      </c>
      <c r="S312" s="16">
        <f>IF($O312="","",IF($O312&gt;0,"Win",IF($O312&lt;0,"Loss","Scratch")))</f>
        <v/>
      </c>
      <c r="T312" s="13">
        <f>IF($O312="","",SUM($O$2:$O312))</f>
        <v/>
      </c>
      <c r="U312" s="13">
        <f>IF($T312="","",$T312-MAX(0,MAX($T$2:$T312)))</f>
        <v/>
      </c>
    </row>
    <row r="313">
      <c r="A313" s="7" t="n"/>
      <c r="B313" s="8" t="n"/>
      <c r="C313" s="8" t="n"/>
      <c r="D313" s="9" t="n"/>
      <c r="E313" s="9" t="n"/>
      <c r="F313" s="10" t="n"/>
      <c r="G313" s="11" t="n"/>
      <c r="H313" s="11" t="n"/>
      <c r="I313" s="11" t="n"/>
      <c r="J313" s="12" t="n"/>
      <c r="K313" s="9" t="n"/>
      <c r="L313" s="9" t="n"/>
      <c r="M313" s="9" t="n"/>
      <c r="N313" s="13">
        <f>IF(OR($E313="",$F313="",$G313="",$H313=""),"",ROUND(($H313-$G313)*$F313*IF($E313="Short",-1,1),2))</f>
        <v/>
      </c>
      <c r="O313" s="13">
        <f>IF($N313="","",ROUND($N313-N($J313),2))</f>
        <v/>
      </c>
      <c r="P313" s="13">
        <f>IF(OR($F313="",$G313="",$I313=""),"",ABS($G313-$I313)*$F313)</f>
        <v/>
      </c>
      <c r="Q313" s="14">
        <f>IF(OR($O313="",$P313=""),"",IF($P313=0,"",$O313/$P313))</f>
        <v/>
      </c>
      <c r="R313" s="15">
        <f>IF(OR($B313="",$C313=""),"",ROUND(($C313-$B313)*1440,0))</f>
        <v/>
      </c>
      <c r="S313" s="16">
        <f>IF($O313="","",IF($O313&gt;0,"Win",IF($O313&lt;0,"Loss","Scratch")))</f>
        <v/>
      </c>
      <c r="T313" s="13">
        <f>IF($O313="","",SUM($O$2:$O313))</f>
        <v/>
      </c>
      <c r="U313" s="13">
        <f>IF($T313="","",$T313-MAX(0,MAX($T$2:$T313)))</f>
        <v/>
      </c>
    </row>
    <row r="314">
      <c r="A314" s="7" t="n"/>
      <c r="B314" s="8" t="n"/>
      <c r="C314" s="8" t="n"/>
      <c r="D314" s="9" t="n"/>
      <c r="E314" s="9" t="n"/>
      <c r="F314" s="10" t="n"/>
      <c r="G314" s="11" t="n"/>
      <c r="H314" s="11" t="n"/>
      <c r="I314" s="11" t="n"/>
      <c r="J314" s="12" t="n"/>
      <c r="K314" s="9" t="n"/>
      <c r="L314" s="9" t="n"/>
      <c r="M314" s="9" t="n"/>
      <c r="N314" s="13">
        <f>IF(OR($E314="",$F314="",$G314="",$H314=""),"",ROUND(($H314-$G314)*$F314*IF($E314="Short",-1,1),2))</f>
        <v/>
      </c>
      <c r="O314" s="13">
        <f>IF($N314="","",ROUND($N314-N($J314),2))</f>
        <v/>
      </c>
      <c r="P314" s="13">
        <f>IF(OR($F314="",$G314="",$I314=""),"",ABS($G314-$I314)*$F314)</f>
        <v/>
      </c>
      <c r="Q314" s="14">
        <f>IF(OR($O314="",$P314=""),"",IF($P314=0,"",$O314/$P314))</f>
        <v/>
      </c>
      <c r="R314" s="15">
        <f>IF(OR($B314="",$C314=""),"",ROUND(($C314-$B314)*1440,0))</f>
        <v/>
      </c>
      <c r="S314" s="16">
        <f>IF($O314="","",IF($O314&gt;0,"Win",IF($O314&lt;0,"Loss","Scratch")))</f>
        <v/>
      </c>
      <c r="T314" s="13">
        <f>IF($O314="","",SUM($O$2:$O314))</f>
        <v/>
      </c>
      <c r="U314" s="13">
        <f>IF($T314="","",$T314-MAX(0,MAX($T$2:$T314)))</f>
        <v/>
      </c>
    </row>
    <row r="315">
      <c r="A315" s="7" t="n"/>
      <c r="B315" s="8" t="n"/>
      <c r="C315" s="8" t="n"/>
      <c r="D315" s="9" t="n"/>
      <c r="E315" s="9" t="n"/>
      <c r="F315" s="10" t="n"/>
      <c r="G315" s="11" t="n"/>
      <c r="H315" s="11" t="n"/>
      <c r="I315" s="11" t="n"/>
      <c r="J315" s="12" t="n"/>
      <c r="K315" s="9" t="n"/>
      <c r="L315" s="9" t="n"/>
      <c r="M315" s="9" t="n"/>
      <c r="N315" s="13">
        <f>IF(OR($E315="",$F315="",$G315="",$H315=""),"",ROUND(($H315-$G315)*$F315*IF($E315="Short",-1,1),2))</f>
        <v/>
      </c>
      <c r="O315" s="13">
        <f>IF($N315="","",ROUND($N315-N($J315),2))</f>
        <v/>
      </c>
      <c r="P315" s="13">
        <f>IF(OR($F315="",$G315="",$I315=""),"",ABS($G315-$I315)*$F315)</f>
        <v/>
      </c>
      <c r="Q315" s="14">
        <f>IF(OR($O315="",$P315=""),"",IF($P315=0,"",$O315/$P315))</f>
        <v/>
      </c>
      <c r="R315" s="15">
        <f>IF(OR($B315="",$C315=""),"",ROUND(($C315-$B315)*1440,0))</f>
        <v/>
      </c>
      <c r="S315" s="16">
        <f>IF($O315="","",IF($O315&gt;0,"Win",IF($O315&lt;0,"Loss","Scratch")))</f>
        <v/>
      </c>
      <c r="T315" s="13">
        <f>IF($O315="","",SUM($O$2:$O315))</f>
        <v/>
      </c>
      <c r="U315" s="13">
        <f>IF($T315="","",$T315-MAX(0,MAX($T$2:$T315)))</f>
        <v/>
      </c>
    </row>
    <row r="316">
      <c r="A316" s="7" t="n"/>
      <c r="B316" s="8" t="n"/>
      <c r="C316" s="8" t="n"/>
      <c r="D316" s="9" t="n"/>
      <c r="E316" s="9" t="n"/>
      <c r="F316" s="10" t="n"/>
      <c r="G316" s="11" t="n"/>
      <c r="H316" s="11" t="n"/>
      <c r="I316" s="11" t="n"/>
      <c r="J316" s="12" t="n"/>
      <c r="K316" s="9" t="n"/>
      <c r="L316" s="9" t="n"/>
      <c r="M316" s="9" t="n"/>
      <c r="N316" s="13">
        <f>IF(OR($E316="",$F316="",$G316="",$H316=""),"",ROUND(($H316-$G316)*$F316*IF($E316="Short",-1,1),2))</f>
        <v/>
      </c>
      <c r="O316" s="13">
        <f>IF($N316="","",ROUND($N316-N($J316),2))</f>
        <v/>
      </c>
      <c r="P316" s="13">
        <f>IF(OR($F316="",$G316="",$I316=""),"",ABS($G316-$I316)*$F316)</f>
        <v/>
      </c>
      <c r="Q316" s="14">
        <f>IF(OR($O316="",$P316=""),"",IF($P316=0,"",$O316/$P316))</f>
        <v/>
      </c>
      <c r="R316" s="15">
        <f>IF(OR($B316="",$C316=""),"",ROUND(($C316-$B316)*1440,0))</f>
        <v/>
      </c>
      <c r="S316" s="16">
        <f>IF($O316="","",IF($O316&gt;0,"Win",IF($O316&lt;0,"Loss","Scratch")))</f>
        <v/>
      </c>
      <c r="T316" s="13">
        <f>IF($O316="","",SUM($O$2:$O316))</f>
        <v/>
      </c>
      <c r="U316" s="13">
        <f>IF($T316="","",$T316-MAX(0,MAX($T$2:$T316)))</f>
        <v/>
      </c>
    </row>
    <row r="317">
      <c r="A317" s="7" t="n"/>
      <c r="B317" s="8" t="n"/>
      <c r="C317" s="8" t="n"/>
      <c r="D317" s="9" t="n"/>
      <c r="E317" s="9" t="n"/>
      <c r="F317" s="10" t="n"/>
      <c r="G317" s="11" t="n"/>
      <c r="H317" s="11" t="n"/>
      <c r="I317" s="11" t="n"/>
      <c r="J317" s="12" t="n"/>
      <c r="K317" s="9" t="n"/>
      <c r="L317" s="9" t="n"/>
      <c r="M317" s="9" t="n"/>
      <c r="N317" s="13">
        <f>IF(OR($E317="",$F317="",$G317="",$H317=""),"",ROUND(($H317-$G317)*$F317*IF($E317="Short",-1,1),2))</f>
        <v/>
      </c>
      <c r="O317" s="13">
        <f>IF($N317="","",ROUND($N317-N($J317),2))</f>
        <v/>
      </c>
      <c r="P317" s="13">
        <f>IF(OR($F317="",$G317="",$I317=""),"",ABS($G317-$I317)*$F317)</f>
        <v/>
      </c>
      <c r="Q317" s="14">
        <f>IF(OR($O317="",$P317=""),"",IF($P317=0,"",$O317/$P317))</f>
        <v/>
      </c>
      <c r="R317" s="15">
        <f>IF(OR($B317="",$C317=""),"",ROUND(($C317-$B317)*1440,0))</f>
        <v/>
      </c>
      <c r="S317" s="16">
        <f>IF($O317="","",IF($O317&gt;0,"Win",IF($O317&lt;0,"Loss","Scratch")))</f>
        <v/>
      </c>
      <c r="T317" s="13">
        <f>IF($O317="","",SUM($O$2:$O317))</f>
        <v/>
      </c>
      <c r="U317" s="13">
        <f>IF($T317="","",$T317-MAX(0,MAX($T$2:$T317)))</f>
        <v/>
      </c>
    </row>
    <row r="318">
      <c r="A318" s="7" t="n"/>
      <c r="B318" s="8" t="n"/>
      <c r="C318" s="8" t="n"/>
      <c r="D318" s="9" t="n"/>
      <c r="E318" s="9" t="n"/>
      <c r="F318" s="10" t="n"/>
      <c r="G318" s="11" t="n"/>
      <c r="H318" s="11" t="n"/>
      <c r="I318" s="11" t="n"/>
      <c r="J318" s="12" t="n"/>
      <c r="K318" s="9" t="n"/>
      <c r="L318" s="9" t="n"/>
      <c r="M318" s="9" t="n"/>
      <c r="N318" s="13">
        <f>IF(OR($E318="",$F318="",$G318="",$H318=""),"",ROUND(($H318-$G318)*$F318*IF($E318="Short",-1,1),2))</f>
        <v/>
      </c>
      <c r="O318" s="13">
        <f>IF($N318="","",ROUND($N318-N($J318),2))</f>
        <v/>
      </c>
      <c r="P318" s="13">
        <f>IF(OR($F318="",$G318="",$I318=""),"",ABS($G318-$I318)*$F318)</f>
        <v/>
      </c>
      <c r="Q318" s="14">
        <f>IF(OR($O318="",$P318=""),"",IF($P318=0,"",$O318/$P318))</f>
        <v/>
      </c>
      <c r="R318" s="15">
        <f>IF(OR($B318="",$C318=""),"",ROUND(($C318-$B318)*1440,0))</f>
        <v/>
      </c>
      <c r="S318" s="16">
        <f>IF($O318="","",IF($O318&gt;0,"Win",IF($O318&lt;0,"Loss","Scratch")))</f>
        <v/>
      </c>
      <c r="T318" s="13">
        <f>IF($O318="","",SUM($O$2:$O318))</f>
        <v/>
      </c>
      <c r="U318" s="13">
        <f>IF($T318="","",$T318-MAX(0,MAX($T$2:$T318)))</f>
        <v/>
      </c>
    </row>
    <row r="319">
      <c r="A319" s="7" t="n"/>
      <c r="B319" s="8" t="n"/>
      <c r="C319" s="8" t="n"/>
      <c r="D319" s="9" t="n"/>
      <c r="E319" s="9" t="n"/>
      <c r="F319" s="10" t="n"/>
      <c r="G319" s="11" t="n"/>
      <c r="H319" s="11" t="n"/>
      <c r="I319" s="11" t="n"/>
      <c r="J319" s="12" t="n"/>
      <c r="K319" s="9" t="n"/>
      <c r="L319" s="9" t="n"/>
      <c r="M319" s="9" t="n"/>
      <c r="N319" s="13">
        <f>IF(OR($E319="",$F319="",$G319="",$H319=""),"",ROUND(($H319-$G319)*$F319*IF($E319="Short",-1,1),2))</f>
        <v/>
      </c>
      <c r="O319" s="13">
        <f>IF($N319="","",ROUND($N319-N($J319),2))</f>
        <v/>
      </c>
      <c r="P319" s="13">
        <f>IF(OR($F319="",$G319="",$I319=""),"",ABS($G319-$I319)*$F319)</f>
        <v/>
      </c>
      <c r="Q319" s="14">
        <f>IF(OR($O319="",$P319=""),"",IF($P319=0,"",$O319/$P319))</f>
        <v/>
      </c>
      <c r="R319" s="15">
        <f>IF(OR($B319="",$C319=""),"",ROUND(($C319-$B319)*1440,0))</f>
        <v/>
      </c>
      <c r="S319" s="16">
        <f>IF($O319="","",IF($O319&gt;0,"Win",IF($O319&lt;0,"Loss","Scratch")))</f>
        <v/>
      </c>
      <c r="T319" s="13">
        <f>IF($O319="","",SUM($O$2:$O319))</f>
        <v/>
      </c>
      <c r="U319" s="13">
        <f>IF($T319="","",$T319-MAX(0,MAX($T$2:$T319)))</f>
        <v/>
      </c>
    </row>
    <row r="320">
      <c r="A320" s="7" t="n"/>
      <c r="B320" s="8" t="n"/>
      <c r="C320" s="8" t="n"/>
      <c r="D320" s="9" t="n"/>
      <c r="E320" s="9" t="n"/>
      <c r="F320" s="10" t="n"/>
      <c r="G320" s="11" t="n"/>
      <c r="H320" s="11" t="n"/>
      <c r="I320" s="11" t="n"/>
      <c r="J320" s="12" t="n"/>
      <c r="K320" s="9" t="n"/>
      <c r="L320" s="9" t="n"/>
      <c r="M320" s="9" t="n"/>
      <c r="N320" s="13">
        <f>IF(OR($E320="",$F320="",$G320="",$H320=""),"",ROUND(($H320-$G320)*$F320*IF($E320="Short",-1,1),2))</f>
        <v/>
      </c>
      <c r="O320" s="13">
        <f>IF($N320="","",ROUND($N320-N($J320),2))</f>
        <v/>
      </c>
      <c r="P320" s="13">
        <f>IF(OR($F320="",$G320="",$I320=""),"",ABS($G320-$I320)*$F320)</f>
        <v/>
      </c>
      <c r="Q320" s="14">
        <f>IF(OR($O320="",$P320=""),"",IF($P320=0,"",$O320/$P320))</f>
        <v/>
      </c>
      <c r="R320" s="15">
        <f>IF(OR($B320="",$C320=""),"",ROUND(($C320-$B320)*1440,0))</f>
        <v/>
      </c>
      <c r="S320" s="16">
        <f>IF($O320="","",IF($O320&gt;0,"Win",IF($O320&lt;0,"Loss","Scratch")))</f>
        <v/>
      </c>
      <c r="T320" s="13">
        <f>IF($O320="","",SUM($O$2:$O320))</f>
        <v/>
      </c>
      <c r="U320" s="13">
        <f>IF($T320="","",$T320-MAX(0,MAX($T$2:$T320)))</f>
        <v/>
      </c>
    </row>
    <row r="321">
      <c r="A321" s="7" t="n"/>
      <c r="B321" s="8" t="n"/>
      <c r="C321" s="8" t="n"/>
      <c r="D321" s="9" t="n"/>
      <c r="E321" s="9" t="n"/>
      <c r="F321" s="10" t="n"/>
      <c r="G321" s="11" t="n"/>
      <c r="H321" s="11" t="n"/>
      <c r="I321" s="11" t="n"/>
      <c r="J321" s="12" t="n"/>
      <c r="K321" s="9" t="n"/>
      <c r="L321" s="9" t="n"/>
      <c r="M321" s="9" t="n"/>
      <c r="N321" s="13">
        <f>IF(OR($E321="",$F321="",$G321="",$H321=""),"",ROUND(($H321-$G321)*$F321*IF($E321="Short",-1,1),2))</f>
        <v/>
      </c>
      <c r="O321" s="13">
        <f>IF($N321="","",ROUND($N321-N($J321),2))</f>
        <v/>
      </c>
      <c r="P321" s="13">
        <f>IF(OR($F321="",$G321="",$I321=""),"",ABS($G321-$I321)*$F321)</f>
        <v/>
      </c>
      <c r="Q321" s="14">
        <f>IF(OR($O321="",$P321=""),"",IF($P321=0,"",$O321/$P321))</f>
        <v/>
      </c>
      <c r="R321" s="15">
        <f>IF(OR($B321="",$C321=""),"",ROUND(($C321-$B321)*1440,0))</f>
        <v/>
      </c>
      <c r="S321" s="16">
        <f>IF($O321="","",IF($O321&gt;0,"Win",IF($O321&lt;0,"Loss","Scratch")))</f>
        <v/>
      </c>
      <c r="T321" s="13">
        <f>IF($O321="","",SUM($O$2:$O321))</f>
        <v/>
      </c>
      <c r="U321" s="13">
        <f>IF($T321="","",$T321-MAX(0,MAX($T$2:$T321)))</f>
        <v/>
      </c>
    </row>
    <row r="322">
      <c r="A322" s="7" t="n"/>
      <c r="B322" s="8" t="n"/>
      <c r="C322" s="8" t="n"/>
      <c r="D322" s="9" t="n"/>
      <c r="E322" s="9" t="n"/>
      <c r="F322" s="10" t="n"/>
      <c r="G322" s="11" t="n"/>
      <c r="H322" s="11" t="n"/>
      <c r="I322" s="11" t="n"/>
      <c r="J322" s="12" t="n"/>
      <c r="K322" s="9" t="n"/>
      <c r="L322" s="9" t="n"/>
      <c r="M322" s="9" t="n"/>
      <c r="N322" s="13">
        <f>IF(OR($E322="",$F322="",$G322="",$H322=""),"",ROUND(($H322-$G322)*$F322*IF($E322="Short",-1,1),2))</f>
        <v/>
      </c>
      <c r="O322" s="13">
        <f>IF($N322="","",ROUND($N322-N($J322),2))</f>
        <v/>
      </c>
      <c r="P322" s="13">
        <f>IF(OR($F322="",$G322="",$I322=""),"",ABS($G322-$I322)*$F322)</f>
        <v/>
      </c>
      <c r="Q322" s="14">
        <f>IF(OR($O322="",$P322=""),"",IF($P322=0,"",$O322/$P322))</f>
        <v/>
      </c>
      <c r="R322" s="15">
        <f>IF(OR($B322="",$C322=""),"",ROUND(($C322-$B322)*1440,0))</f>
        <v/>
      </c>
      <c r="S322" s="16">
        <f>IF($O322="","",IF($O322&gt;0,"Win",IF($O322&lt;0,"Loss","Scratch")))</f>
        <v/>
      </c>
      <c r="T322" s="13">
        <f>IF($O322="","",SUM($O$2:$O322))</f>
        <v/>
      </c>
      <c r="U322" s="13">
        <f>IF($T322="","",$T322-MAX(0,MAX($T$2:$T322)))</f>
        <v/>
      </c>
    </row>
    <row r="323">
      <c r="A323" s="7" t="n"/>
      <c r="B323" s="8" t="n"/>
      <c r="C323" s="8" t="n"/>
      <c r="D323" s="9" t="n"/>
      <c r="E323" s="9" t="n"/>
      <c r="F323" s="10" t="n"/>
      <c r="G323" s="11" t="n"/>
      <c r="H323" s="11" t="n"/>
      <c r="I323" s="11" t="n"/>
      <c r="J323" s="12" t="n"/>
      <c r="K323" s="9" t="n"/>
      <c r="L323" s="9" t="n"/>
      <c r="M323" s="9" t="n"/>
      <c r="N323" s="13">
        <f>IF(OR($E323="",$F323="",$G323="",$H323=""),"",ROUND(($H323-$G323)*$F323*IF($E323="Short",-1,1),2))</f>
        <v/>
      </c>
      <c r="O323" s="13">
        <f>IF($N323="","",ROUND($N323-N($J323),2))</f>
        <v/>
      </c>
      <c r="P323" s="13">
        <f>IF(OR($F323="",$G323="",$I323=""),"",ABS($G323-$I323)*$F323)</f>
        <v/>
      </c>
      <c r="Q323" s="14">
        <f>IF(OR($O323="",$P323=""),"",IF($P323=0,"",$O323/$P323))</f>
        <v/>
      </c>
      <c r="R323" s="15">
        <f>IF(OR($B323="",$C323=""),"",ROUND(($C323-$B323)*1440,0))</f>
        <v/>
      </c>
      <c r="S323" s="16">
        <f>IF($O323="","",IF($O323&gt;0,"Win",IF($O323&lt;0,"Loss","Scratch")))</f>
        <v/>
      </c>
      <c r="T323" s="13">
        <f>IF($O323="","",SUM($O$2:$O323))</f>
        <v/>
      </c>
      <c r="U323" s="13">
        <f>IF($T323="","",$T323-MAX(0,MAX($T$2:$T323)))</f>
        <v/>
      </c>
    </row>
    <row r="324">
      <c r="A324" s="7" t="n"/>
      <c r="B324" s="8" t="n"/>
      <c r="C324" s="8" t="n"/>
      <c r="D324" s="9" t="n"/>
      <c r="E324" s="9" t="n"/>
      <c r="F324" s="10" t="n"/>
      <c r="G324" s="11" t="n"/>
      <c r="H324" s="11" t="n"/>
      <c r="I324" s="11" t="n"/>
      <c r="J324" s="12" t="n"/>
      <c r="K324" s="9" t="n"/>
      <c r="L324" s="9" t="n"/>
      <c r="M324" s="9" t="n"/>
      <c r="N324" s="13">
        <f>IF(OR($E324="",$F324="",$G324="",$H324=""),"",ROUND(($H324-$G324)*$F324*IF($E324="Short",-1,1),2))</f>
        <v/>
      </c>
      <c r="O324" s="13">
        <f>IF($N324="","",ROUND($N324-N($J324),2))</f>
        <v/>
      </c>
      <c r="P324" s="13">
        <f>IF(OR($F324="",$G324="",$I324=""),"",ABS($G324-$I324)*$F324)</f>
        <v/>
      </c>
      <c r="Q324" s="14">
        <f>IF(OR($O324="",$P324=""),"",IF($P324=0,"",$O324/$P324))</f>
        <v/>
      </c>
      <c r="R324" s="15">
        <f>IF(OR($B324="",$C324=""),"",ROUND(($C324-$B324)*1440,0))</f>
        <v/>
      </c>
      <c r="S324" s="16">
        <f>IF($O324="","",IF($O324&gt;0,"Win",IF($O324&lt;0,"Loss","Scratch")))</f>
        <v/>
      </c>
      <c r="T324" s="13">
        <f>IF($O324="","",SUM($O$2:$O324))</f>
        <v/>
      </c>
      <c r="U324" s="13">
        <f>IF($T324="","",$T324-MAX(0,MAX($T$2:$T324)))</f>
        <v/>
      </c>
    </row>
    <row r="325">
      <c r="A325" s="7" t="n"/>
      <c r="B325" s="8" t="n"/>
      <c r="C325" s="8" t="n"/>
      <c r="D325" s="9" t="n"/>
      <c r="E325" s="9" t="n"/>
      <c r="F325" s="10" t="n"/>
      <c r="G325" s="11" t="n"/>
      <c r="H325" s="11" t="n"/>
      <c r="I325" s="11" t="n"/>
      <c r="J325" s="12" t="n"/>
      <c r="K325" s="9" t="n"/>
      <c r="L325" s="9" t="n"/>
      <c r="M325" s="9" t="n"/>
      <c r="N325" s="13">
        <f>IF(OR($E325="",$F325="",$G325="",$H325=""),"",ROUND(($H325-$G325)*$F325*IF($E325="Short",-1,1),2))</f>
        <v/>
      </c>
      <c r="O325" s="13">
        <f>IF($N325="","",ROUND($N325-N($J325),2))</f>
        <v/>
      </c>
      <c r="P325" s="13">
        <f>IF(OR($F325="",$G325="",$I325=""),"",ABS($G325-$I325)*$F325)</f>
        <v/>
      </c>
      <c r="Q325" s="14">
        <f>IF(OR($O325="",$P325=""),"",IF($P325=0,"",$O325/$P325))</f>
        <v/>
      </c>
      <c r="R325" s="15">
        <f>IF(OR($B325="",$C325=""),"",ROUND(($C325-$B325)*1440,0))</f>
        <v/>
      </c>
      <c r="S325" s="16">
        <f>IF($O325="","",IF($O325&gt;0,"Win",IF($O325&lt;0,"Loss","Scratch")))</f>
        <v/>
      </c>
      <c r="T325" s="13">
        <f>IF($O325="","",SUM($O$2:$O325))</f>
        <v/>
      </c>
      <c r="U325" s="13">
        <f>IF($T325="","",$T325-MAX(0,MAX($T$2:$T325)))</f>
        <v/>
      </c>
    </row>
    <row r="326">
      <c r="A326" s="7" t="n"/>
      <c r="B326" s="8" t="n"/>
      <c r="C326" s="8" t="n"/>
      <c r="D326" s="9" t="n"/>
      <c r="E326" s="9" t="n"/>
      <c r="F326" s="10" t="n"/>
      <c r="G326" s="11" t="n"/>
      <c r="H326" s="11" t="n"/>
      <c r="I326" s="11" t="n"/>
      <c r="J326" s="12" t="n"/>
      <c r="K326" s="9" t="n"/>
      <c r="L326" s="9" t="n"/>
      <c r="M326" s="9" t="n"/>
      <c r="N326" s="13">
        <f>IF(OR($E326="",$F326="",$G326="",$H326=""),"",ROUND(($H326-$G326)*$F326*IF($E326="Short",-1,1),2))</f>
        <v/>
      </c>
      <c r="O326" s="13">
        <f>IF($N326="","",ROUND($N326-N($J326),2))</f>
        <v/>
      </c>
      <c r="P326" s="13">
        <f>IF(OR($F326="",$G326="",$I326=""),"",ABS($G326-$I326)*$F326)</f>
        <v/>
      </c>
      <c r="Q326" s="14">
        <f>IF(OR($O326="",$P326=""),"",IF($P326=0,"",$O326/$P326))</f>
        <v/>
      </c>
      <c r="R326" s="15">
        <f>IF(OR($B326="",$C326=""),"",ROUND(($C326-$B326)*1440,0))</f>
        <v/>
      </c>
      <c r="S326" s="16">
        <f>IF($O326="","",IF($O326&gt;0,"Win",IF($O326&lt;0,"Loss","Scratch")))</f>
        <v/>
      </c>
      <c r="T326" s="13">
        <f>IF($O326="","",SUM($O$2:$O326))</f>
        <v/>
      </c>
      <c r="U326" s="13">
        <f>IF($T326="","",$T326-MAX(0,MAX($T$2:$T326)))</f>
        <v/>
      </c>
    </row>
    <row r="327">
      <c r="A327" s="7" t="n"/>
      <c r="B327" s="8" t="n"/>
      <c r="C327" s="8" t="n"/>
      <c r="D327" s="9" t="n"/>
      <c r="E327" s="9" t="n"/>
      <c r="F327" s="10" t="n"/>
      <c r="G327" s="11" t="n"/>
      <c r="H327" s="11" t="n"/>
      <c r="I327" s="11" t="n"/>
      <c r="J327" s="12" t="n"/>
      <c r="K327" s="9" t="n"/>
      <c r="L327" s="9" t="n"/>
      <c r="M327" s="9" t="n"/>
      <c r="N327" s="13">
        <f>IF(OR($E327="",$F327="",$G327="",$H327=""),"",ROUND(($H327-$G327)*$F327*IF($E327="Short",-1,1),2))</f>
        <v/>
      </c>
      <c r="O327" s="13">
        <f>IF($N327="","",ROUND($N327-N($J327),2))</f>
        <v/>
      </c>
      <c r="P327" s="13">
        <f>IF(OR($F327="",$G327="",$I327=""),"",ABS($G327-$I327)*$F327)</f>
        <v/>
      </c>
      <c r="Q327" s="14">
        <f>IF(OR($O327="",$P327=""),"",IF($P327=0,"",$O327/$P327))</f>
        <v/>
      </c>
      <c r="R327" s="15">
        <f>IF(OR($B327="",$C327=""),"",ROUND(($C327-$B327)*1440,0))</f>
        <v/>
      </c>
      <c r="S327" s="16">
        <f>IF($O327="","",IF($O327&gt;0,"Win",IF($O327&lt;0,"Loss","Scratch")))</f>
        <v/>
      </c>
      <c r="T327" s="13">
        <f>IF($O327="","",SUM($O$2:$O327))</f>
        <v/>
      </c>
      <c r="U327" s="13">
        <f>IF($T327="","",$T327-MAX(0,MAX($T$2:$T327)))</f>
        <v/>
      </c>
    </row>
    <row r="328">
      <c r="A328" s="7" t="n"/>
      <c r="B328" s="8" t="n"/>
      <c r="C328" s="8" t="n"/>
      <c r="D328" s="9" t="n"/>
      <c r="E328" s="9" t="n"/>
      <c r="F328" s="10" t="n"/>
      <c r="G328" s="11" t="n"/>
      <c r="H328" s="11" t="n"/>
      <c r="I328" s="11" t="n"/>
      <c r="J328" s="12" t="n"/>
      <c r="K328" s="9" t="n"/>
      <c r="L328" s="9" t="n"/>
      <c r="M328" s="9" t="n"/>
      <c r="N328" s="13">
        <f>IF(OR($E328="",$F328="",$G328="",$H328=""),"",ROUND(($H328-$G328)*$F328*IF($E328="Short",-1,1),2))</f>
        <v/>
      </c>
      <c r="O328" s="13">
        <f>IF($N328="","",ROUND($N328-N($J328),2))</f>
        <v/>
      </c>
      <c r="P328" s="13">
        <f>IF(OR($F328="",$G328="",$I328=""),"",ABS($G328-$I328)*$F328)</f>
        <v/>
      </c>
      <c r="Q328" s="14">
        <f>IF(OR($O328="",$P328=""),"",IF($P328=0,"",$O328/$P328))</f>
        <v/>
      </c>
      <c r="R328" s="15">
        <f>IF(OR($B328="",$C328=""),"",ROUND(($C328-$B328)*1440,0))</f>
        <v/>
      </c>
      <c r="S328" s="16">
        <f>IF($O328="","",IF($O328&gt;0,"Win",IF($O328&lt;0,"Loss","Scratch")))</f>
        <v/>
      </c>
      <c r="T328" s="13">
        <f>IF($O328="","",SUM($O$2:$O328))</f>
        <v/>
      </c>
      <c r="U328" s="13">
        <f>IF($T328="","",$T328-MAX(0,MAX($T$2:$T328)))</f>
        <v/>
      </c>
    </row>
    <row r="329">
      <c r="A329" s="7" t="n"/>
      <c r="B329" s="8" t="n"/>
      <c r="C329" s="8" t="n"/>
      <c r="D329" s="9" t="n"/>
      <c r="E329" s="9" t="n"/>
      <c r="F329" s="10" t="n"/>
      <c r="G329" s="11" t="n"/>
      <c r="H329" s="11" t="n"/>
      <c r="I329" s="11" t="n"/>
      <c r="J329" s="12" t="n"/>
      <c r="K329" s="9" t="n"/>
      <c r="L329" s="9" t="n"/>
      <c r="M329" s="9" t="n"/>
      <c r="N329" s="13">
        <f>IF(OR($E329="",$F329="",$G329="",$H329=""),"",ROUND(($H329-$G329)*$F329*IF($E329="Short",-1,1),2))</f>
        <v/>
      </c>
      <c r="O329" s="13">
        <f>IF($N329="","",ROUND($N329-N($J329),2))</f>
        <v/>
      </c>
      <c r="P329" s="13">
        <f>IF(OR($F329="",$G329="",$I329=""),"",ABS($G329-$I329)*$F329)</f>
        <v/>
      </c>
      <c r="Q329" s="14">
        <f>IF(OR($O329="",$P329=""),"",IF($P329=0,"",$O329/$P329))</f>
        <v/>
      </c>
      <c r="R329" s="15">
        <f>IF(OR($B329="",$C329=""),"",ROUND(($C329-$B329)*1440,0))</f>
        <v/>
      </c>
      <c r="S329" s="16">
        <f>IF($O329="","",IF($O329&gt;0,"Win",IF($O329&lt;0,"Loss","Scratch")))</f>
        <v/>
      </c>
      <c r="T329" s="13">
        <f>IF($O329="","",SUM($O$2:$O329))</f>
        <v/>
      </c>
      <c r="U329" s="13">
        <f>IF($T329="","",$T329-MAX(0,MAX($T$2:$T329)))</f>
        <v/>
      </c>
    </row>
    <row r="330">
      <c r="A330" s="7" t="n"/>
      <c r="B330" s="8" t="n"/>
      <c r="C330" s="8" t="n"/>
      <c r="D330" s="9" t="n"/>
      <c r="E330" s="9" t="n"/>
      <c r="F330" s="10" t="n"/>
      <c r="G330" s="11" t="n"/>
      <c r="H330" s="11" t="n"/>
      <c r="I330" s="11" t="n"/>
      <c r="J330" s="12" t="n"/>
      <c r="K330" s="9" t="n"/>
      <c r="L330" s="9" t="n"/>
      <c r="M330" s="9" t="n"/>
      <c r="N330" s="13">
        <f>IF(OR($E330="",$F330="",$G330="",$H330=""),"",ROUND(($H330-$G330)*$F330*IF($E330="Short",-1,1),2))</f>
        <v/>
      </c>
      <c r="O330" s="13">
        <f>IF($N330="","",ROUND($N330-N($J330),2))</f>
        <v/>
      </c>
      <c r="P330" s="13">
        <f>IF(OR($F330="",$G330="",$I330=""),"",ABS($G330-$I330)*$F330)</f>
        <v/>
      </c>
      <c r="Q330" s="14">
        <f>IF(OR($O330="",$P330=""),"",IF($P330=0,"",$O330/$P330))</f>
        <v/>
      </c>
      <c r="R330" s="15">
        <f>IF(OR($B330="",$C330=""),"",ROUND(($C330-$B330)*1440,0))</f>
        <v/>
      </c>
      <c r="S330" s="16">
        <f>IF($O330="","",IF($O330&gt;0,"Win",IF($O330&lt;0,"Loss","Scratch")))</f>
        <v/>
      </c>
      <c r="T330" s="13">
        <f>IF($O330="","",SUM($O$2:$O330))</f>
        <v/>
      </c>
      <c r="U330" s="13">
        <f>IF($T330="","",$T330-MAX(0,MAX($T$2:$T330)))</f>
        <v/>
      </c>
    </row>
    <row r="331">
      <c r="A331" s="7" t="n"/>
      <c r="B331" s="8" t="n"/>
      <c r="C331" s="8" t="n"/>
      <c r="D331" s="9" t="n"/>
      <c r="E331" s="9" t="n"/>
      <c r="F331" s="10" t="n"/>
      <c r="G331" s="11" t="n"/>
      <c r="H331" s="11" t="n"/>
      <c r="I331" s="11" t="n"/>
      <c r="J331" s="12" t="n"/>
      <c r="K331" s="9" t="n"/>
      <c r="L331" s="9" t="n"/>
      <c r="M331" s="9" t="n"/>
      <c r="N331" s="13">
        <f>IF(OR($E331="",$F331="",$G331="",$H331=""),"",ROUND(($H331-$G331)*$F331*IF($E331="Short",-1,1),2))</f>
        <v/>
      </c>
      <c r="O331" s="13">
        <f>IF($N331="","",ROUND($N331-N($J331),2))</f>
        <v/>
      </c>
      <c r="P331" s="13">
        <f>IF(OR($F331="",$G331="",$I331=""),"",ABS($G331-$I331)*$F331)</f>
        <v/>
      </c>
      <c r="Q331" s="14">
        <f>IF(OR($O331="",$P331=""),"",IF($P331=0,"",$O331/$P331))</f>
        <v/>
      </c>
      <c r="R331" s="15">
        <f>IF(OR($B331="",$C331=""),"",ROUND(($C331-$B331)*1440,0))</f>
        <v/>
      </c>
      <c r="S331" s="16">
        <f>IF($O331="","",IF($O331&gt;0,"Win",IF($O331&lt;0,"Loss","Scratch")))</f>
        <v/>
      </c>
      <c r="T331" s="13">
        <f>IF($O331="","",SUM($O$2:$O331))</f>
        <v/>
      </c>
      <c r="U331" s="13">
        <f>IF($T331="","",$T331-MAX(0,MAX($T$2:$T331)))</f>
        <v/>
      </c>
    </row>
    <row r="332">
      <c r="A332" s="7" t="n"/>
      <c r="B332" s="8" t="n"/>
      <c r="C332" s="8" t="n"/>
      <c r="D332" s="9" t="n"/>
      <c r="E332" s="9" t="n"/>
      <c r="F332" s="10" t="n"/>
      <c r="G332" s="11" t="n"/>
      <c r="H332" s="11" t="n"/>
      <c r="I332" s="11" t="n"/>
      <c r="J332" s="12" t="n"/>
      <c r="K332" s="9" t="n"/>
      <c r="L332" s="9" t="n"/>
      <c r="M332" s="9" t="n"/>
      <c r="N332" s="13">
        <f>IF(OR($E332="",$F332="",$G332="",$H332=""),"",ROUND(($H332-$G332)*$F332*IF($E332="Short",-1,1),2))</f>
        <v/>
      </c>
      <c r="O332" s="13">
        <f>IF($N332="","",ROUND($N332-N($J332),2))</f>
        <v/>
      </c>
      <c r="P332" s="13">
        <f>IF(OR($F332="",$G332="",$I332=""),"",ABS($G332-$I332)*$F332)</f>
        <v/>
      </c>
      <c r="Q332" s="14">
        <f>IF(OR($O332="",$P332=""),"",IF($P332=0,"",$O332/$P332))</f>
        <v/>
      </c>
      <c r="R332" s="15">
        <f>IF(OR($B332="",$C332=""),"",ROUND(($C332-$B332)*1440,0))</f>
        <v/>
      </c>
      <c r="S332" s="16">
        <f>IF($O332="","",IF($O332&gt;0,"Win",IF($O332&lt;0,"Loss","Scratch")))</f>
        <v/>
      </c>
      <c r="T332" s="13">
        <f>IF($O332="","",SUM($O$2:$O332))</f>
        <v/>
      </c>
      <c r="U332" s="13">
        <f>IF($T332="","",$T332-MAX(0,MAX($T$2:$T332)))</f>
        <v/>
      </c>
    </row>
    <row r="333">
      <c r="A333" s="7" t="n"/>
      <c r="B333" s="8" t="n"/>
      <c r="C333" s="8" t="n"/>
      <c r="D333" s="9" t="n"/>
      <c r="E333" s="9" t="n"/>
      <c r="F333" s="10" t="n"/>
      <c r="G333" s="11" t="n"/>
      <c r="H333" s="11" t="n"/>
      <c r="I333" s="11" t="n"/>
      <c r="J333" s="12" t="n"/>
      <c r="K333" s="9" t="n"/>
      <c r="L333" s="9" t="n"/>
      <c r="M333" s="9" t="n"/>
      <c r="N333" s="13">
        <f>IF(OR($E333="",$F333="",$G333="",$H333=""),"",ROUND(($H333-$G333)*$F333*IF($E333="Short",-1,1),2))</f>
        <v/>
      </c>
      <c r="O333" s="13">
        <f>IF($N333="","",ROUND($N333-N($J333),2))</f>
        <v/>
      </c>
      <c r="P333" s="13">
        <f>IF(OR($F333="",$G333="",$I333=""),"",ABS($G333-$I333)*$F333)</f>
        <v/>
      </c>
      <c r="Q333" s="14">
        <f>IF(OR($O333="",$P333=""),"",IF($P333=0,"",$O333/$P333))</f>
        <v/>
      </c>
      <c r="R333" s="15">
        <f>IF(OR($B333="",$C333=""),"",ROUND(($C333-$B333)*1440,0))</f>
        <v/>
      </c>
      <c r="S333" s="16">
        <f>IF($O333="","",IF($O333&gt;0,"Win",IF($O333&lt;0,"Loss","Scratch")))</f>
        <v/>
      </c>
      <c r="T333" s="13">
        <f>IF($O333="","",SUM($O$2:$O333))</f>
        <v/>
      </c>
      <c r="U333" s="13">
        <f>IF($T333="","",$T333-MAX(0,MAX($T$2:$T333)))</f>
        <v/>
      </c>
    </row>
    <row r="334">
      <c r="A334" s="7" t="n"/>
      <c r="B334" s="8" t="n"/>
      <c r="C334" s="8" t="n"/>
      <c r="D334" s="9" t="n"/>
      <c r="E334" s="9" t="n"/>
      <c r="F334" s="10" t="n"/>
      <c r="G334" s="11" t="n"/>
      <c r="H334" s="11" t="n"/>
      <c r="I334" s="11" t="n"/>
      <c r="J334" s="12" t="n"/>
      <c r="K334" s="9" t="n"/>
      <c r="L334" s="9" t="n"/>
      <c r="M334" s="9" t="n"/>
      <c r="N334" s="13">
        <f>IF(OR($E334="",$F334="",$G334="",$H334=""),"",ROUND(($H334-$G334)*$F334*IF($E334="Short",-1,1),2))</f>
        <v/>
      </c>
      <c r="O334" s="13">
        <f>IF($N334="","",ROUND($N334-N($J334),2))</f>
        <v/>
      </c>
      <c r="P334" s="13">
        <f>IF(OR($F334="",$G334="",$I334=""),"",ABS($G334-$I334)*$F334)</f>
        <v/>
      </c>
      <c r="Q334" s="14">
        <f>IF(OR($O334="",$P334=""),"",IF($P334=0,"",$O334/$P334))</f>
        <v/>
      </c>
      <c r="R334" s="15">
        <f>IF(OR($B334="",$C334=""),"",ROUND(($C334-$B334)*1440,0))</f>
        <v/>
      </c>
      <c r="S334" s="16">
        <f>IF($O334="","",IF($O334&gt;0,"Win",IF($O334&lt;0,"Loss","Scratch")))</f>
        <v/>
      </c>
      <c r="T334" s="13">
        <f>IF($O334="","",SUM($O$2:$O334))</f>
        <v/>
      </c>
      <c r="U334" s="13">
        <f>IF($T334="","",$T334-MAX(0,MAX($T$2:$T334)))</f>
        <v/>
      </c>
    </row>
    <row r="335">
      <c r="A335" s="7" t="n"/>
      <c r="B335" s="8" t="n"/>
      <c r="C335" s="8" t="n"/>
      <c r="D335" s="9" t="n"/>
      <c r="E335" s="9" t="n"/>
      <c r="F335" s="10" t="n"/>
      <c r="G335" s="11" t="n"/>
      <c r="H335" s="11" t="n"/>
      <c r="I335" s="11" t="n"/>
      <c r="J335" s="12" t="n"/>
      <c r="K335" s="9" t="n"/>
      <c r="L335" s="9" t="n"/>
      <c r="M335" s="9" t="n"/>
      <c r="N335" s="13">
        <f>IF(OR($E335="",$F335="",$G335="",$H335=""),"",ROUND(($H335-$G335)*$F335*IF($E335="Short",-1,1),2))</f>
        <v/>
      </c>
      <c r="O335" s="13">
        <f>IF($N335="","",ROUND($N335-N($J335),2))</f>
        <v/>
      </c>
      <c r="P335" s="13">
        <f>IF(OR($F335="",$G335="",$I335=""),"",ABS($G335-$I335)*$F335)</f>
        <v/>
      </c>
      <c r="Q335" s="14">
        <f>IF(OR($O335="",$P335=""),"",IF($P335=0,"",$O335/$P335))</f>
        <v/>
      </c>
      <c r="R335" s="15">
        <f>IF(OR($B335="",$C335=""),"",ROUND(($C335-$B335)*1440,0))</f>
        <v/>
      </c>
      <c r="S335" s="16">
        <f>IF($O335="","",IF($O335&gt;0,"Win",IF($O335&lt;0,"Loss","Scratch")))</f>
        <v/>
      </c>
      <c r="T335" s="13">
        <f>IF($O335="","",SUM($O$2:$O335))</f>
        <v/>
      </c>
      <c r="U335" s="13">
        <f>IF($T335="","",$T335-MAX(0,MAX($T$2:$T335)))</f>
        <v/>
      </c>
    </row>
    <row r="336">
      <c r="A336" s="7" t="n"/>
      <c r="B336" s="8" t="n"/>
      <c r="C336" s="8" t="n"/>
      <c r="D336" s="9" t="n"/>
      <c r="E336" s="9" t="n"/>
      <c r="F336" s="10" t="n"/>
      <c r="G336" s="11" t="n"/>
      <c r="H336" s="11" t="n"/>
      <c r="I336" s="11" t="n"/>
      <c r="J336" s="12" t="n"/>
      <c r="K336" s="9" t="n"/>
      <c r="L336" s="9" t="n"/>
      <c r="M336" s="9" t="n"/>
      <c r="N336" s="13">
        <f>IF(OR($E336="",$F336="",$G336="",$H336=""),"",ROUND(($H336-$G336)*$F336*IF($E336="Short",-1,1),2))</f>
        <v/>
      </c>
      <c r="O336" s="13">
        <f>IF($N336="","",ROUND($N336-N($J336),2))</f>
        <v/>
      </c>
      <c r="P336" s="13">
        <f>IF(OR($F336="",$G336="",$I336=""),"",ABS($G336-$I336)*$F336)</f>
        <v/>
      </c>
      <c r="Q336" s="14">
        <f>IF(OR($O336="",$P336=""),"",IF($P336=0,"",$O336/$P336))</f>
        <v/>
      </c>
      <c r="R336" s="15">
        <f>IF(OR($B336="",$C336=""),"",ROUND(($C336-$B336)*1440,0))</f>
        <v/>
      </c>
      <c r="S336" s="16">
        <f>IF($O336="","",IF($O336&gt;0,"Win",IF($O336&lt;0,"Loss","Scratch")))</f>
        <v/>
      </c>
      <c r="T336" s="13">
        <f>IF($O336="","",SUM($O$2:$O336))</f>
        <v/>
      </c>
      <c r="U336" s="13">
        <f>IF($T336="","",$T336-MAX(0,MAX($T$2:$T336)))</f>
        <v/>
      </c>
    </row>
    <row r="337">
      <c r="A337" s="7" t="n"/>
      <c r="B337" s="8" t="n"/>
      <c r="C337" s="8" t="n"/>
      <c r="D337" s="9" t="n"/>
      <c r="E337" s="9" t="n"/>
      <c r="F337" s="10" t="n"/>
      <c r="G337" s="11" t="n"/>
      <c r="H337" s="11" t="n"/>
      <c r="I337" s="11" t="n"/>
      <c r="J337" s="12" t="n"/>
      <c r="K337" s="9" t="n"/>
      <c r="L337" s="9" t="n"/>
      <c r="M337" s="9" t="n"/>
      <c r="N337" s="13">
        <f>IF(OR($E337="",$F337="",$G337="",$H337=""),"",ROUND(($H337-$G337)*$F337*IF($E337="Short",-1,1),2))</f>
        <v/>
      </c>
      <c r="O337" s="13">
        <f>IF($N337="","",ROUND($N337-N($J337),2))</f>
        <v/>
      </c>
      <c r="P337" s="13">
        <f>IF(OR($F337="",$G337="",$I337=""),"",ABS($G337-$I337)*$F337)</f>
        <v/>
      </c>
      <c r="Q337" s="14">
        <f>IF(OR($O337="",$P337=""),"",IF($P337=0,"",$O337/$P337))</f>
        <v/>
      </c>
      <c r="R337" s="15">
        <f>IF(OR($B337="",$C337=""),"",ROUND(($C337-$B337)*1440,0))</f>
        <v/>
      </c>
      <c r="S337" s="16">
        <f>IF($O337="","",IF($O337&gt;0,"Win",IF($O337&lt;0,"Loss","Scratch")))</f>
        <v/>
      </c>
      <c r="T337" s="13">
        <f>IF($O337="","",SUM($O$2:$O337))</f>
        <v/>
      </c>
      <c r="U337" s="13">
        <f>IF($T337="","",$T337-MAX(0,MAX($T$2:$T337)))</f>
        <v/>
      </c>
    </row>
    <row r="338">
      <c r="A338" s="7" t="n"/>
      <c r="B338" s="8" t="n"/>
      <c r="C338" s="8" t="n"/>
      <c r="D338" s="9" t="n"/>
      <c r="E338" s="9" t="n"/>
      <c r="F338" s="10" t="n"/>
      <c r="G338" s="11" t="n"/>
      <c r="H338" s="11" t="n"/>
      <c r="I338" s="11" t="n"/>
      <c r="J338" s="12" t="n"/>
      <c r="K338" s="9" t="n"/>
      <c r="L338" s="9" t="n"/>
      <c r="M338" s="9" t="n"/>
      <c r="N338" s="13">
        <f>IF(OR($E338="",$F338="",$G338="",$H338=""),"",ROUND(($H338-$G338)*$F338*IF($E338="Short",-1,1),2))</f>
        <v/>
      </c>
      <c r="O338" s="13">
        <f>IF($N338="","",ROUND($N338-N($J338),2))</f>
        <v/>
      </c>
      <c r="P338" s="13">
        <f>IF(OR($F338="",$G338="",$I338=""),"",ABS($G338-$I338)*$F338)</f>
        <v/>
      </c>
      <c r="Q338" s="14">
        <f>IF(OR($O338="",$P338=""),"",IF($P338=0,"",$O338/$P338))</f>
        <v/>
      </c>
      <c r="R338" s="15">
        <f>IF(OR($B338="",$C338=""),"",ROUND(($C338-$B338)*1440,0))</f>
        <v/>
      </c>
      <c r="S338" s="16">
        <f>IF($O338="","",IF($O338&gt;0,"Win",IF($O338&lt;0,"Loss","Scratch")))</f>
        <v/>
      </c>
      <c r="T338" s="13">
        <f>IF($O338="","",SUM($O$2:$O338))</f>
        <v/>
      </c>
      <c r="U338" s="13">
        <f>IF($T338="","",$T338-MAX(0,MAX($T$2:$T338)))</f>
        <v/>
      </c>
    </row>
    <row r="339">
      <c r="A339" s="7" t="n"/>
      <c r="B339" s="8" t="n"/>
      <c r="C339" s="8" t="n"/>
      <c r="D339" s="9" t="n"/>
      <c r="E339" s="9" t="n"/>
      <c r="F339" s="10" t="n"/>
      <c r="G339" s="11" t="n"/>
      <c r="H339" s="11" t="n"/>
      <c r="I339" s="11" t="n"/>
      <c r="J339" s="12" t="n"/>
      <c r="K339" s="9" t="n"/>
      <c r="L339" s="9" t="n"/>
      <c r="M339" s="9" t="n"/>
      <c r="N339" s="13">
        <f>IF(OR($E339="",$F339="",$G339="",$H339=""),"",ROUND(($H339-$G339)*$F339*IF($E339="Short",-1,1),2))</f>
        <v/>
      </c>
      <c r="O339" s="13">
        <f>IF($N339="","",ROUND($N339-N($J339),2))</f>
        <v/>
      </c>
      <c r="P339" s="13">
        <f>IF(OR($F339="",$G339="",$I339=""),"",ABS($G339-$I339)*$F339)</f>
        <v/>
      </c>
      <c r="Q339" s="14">
        <f>IF(OR($O339="",$P339=""),"",IF($P339=0,"",$O339/$P339))</f>
        <v/>
      </c>
      <c r="R339" s="15">
        <f>IF(OR($B339="",$C339=""),"",ROUND(($C339-$B339)*1440,0))</f>
        <v/>
      </c>
      <c r="S339" s="16">
        <f>IF($O339="","",IF($O339&gt;0,"Win",IF($O339&lt;0,"Loss","Scratch")))</f>
        <v/>
      </c>
      <c r="T339" s="13">
        <f>IF($O339="","",SUM($O$2:$O339))</f>
        <v/>
      </c>
      <c r="U339" s="13">
        <f>IF($T339="","",$T339-MAX(0,MAX($T$2:$T339)))</f>
        <v/>
      </c>
    </row>
    <row r="340">
      <c r="A340" s="7" t="n"/>
      <c r="B340" s="8" t="n"/>
      <c r="C340" s="8" t="n"/>
      <c r="D340" s="9" t="n"/>
      <c r="E340" s="9" t="n"/>
      <c r="F340" s="10" t="n"/>
      <c r="G340" s="11" t="n"/>
      <c r="H340" s="11" t="n"/>
      <c r="I340" s="11" t="n"/>
      <c r="J340" s="12" t="n"/>
      <c r="K340" s="9" t="n"/>
      <c r="L340" s="9" t="n"/>
      <c r="M340" s="9" t="n"/>
      <c r="N340" s="13">
        <f>IF(OR($E340="",$F340="",$G340="",$H340=""),"",ROUND(($H340-$G340)*$F340*IF($E340="Short",-1,1),2))</f>
        <v/>
      </c>
      <c r="O340" s="13">
        <f>IF($N340="","",ROUND($N340-N($J340),2))</f>
        <v/>
      </c>
      <c r="P340" s="13">
        <f>IF(OR($F340="",$G340="",$I340=""),"",ABS($G340-$I340)*$F340)</f>
        <v/>
      </c>
      <c r="Q340" s="14">
        <f>IF(OR($O340="",$P340=""),"",IF($P340=0,"",$O340/$P340))</f>
        <v/>
      </c>
      <c r="R340" s="15">
        <f>IF(OR($B340="",$C340=""),"",ROUND(($C340-$B340)*1440,0))</f>
        <v/>
      </c>
      <c r="S340" s="16">
        <f>IF($O340="","",IF($O340&gt;0,"Win",IF($O340&lt;0,"Loss","Scratch")))</f>
        <v/>
      </c>
      <c r="T340" s="13">
        <f>IF($O340="","",SUM($O$2:$O340))</f>
        <v/>
      </c>
      <c r="U340" s="13">
        <f>IF($T340="","",$T340-MAX(0,MAX($T$2:$T340)))</f>
        <v/>
      </c>
    </row>
    <row r="341">
      <c r="A341" s="7" t="n"/>
      <c r="B341" s="8" t="n"/>
      <c r="C341" s="8" t="n"/>
      <c r="D341" s="9" t="n"/>
      <c r="E341" s="9" t="n"/>
      <c r="F341" s="10" t="n"/>
      <c r="G341" s="11" t="n"/>
      <c r="H341" s="11" t="n"/>
      <c r="I341" s="11" t="n"/>
      <c r="J341" s="12" t="n"/>
      <c r="K341" s="9" t="n"/>
      <c r="L341" s="9" t="n"/>
      <c r="M341" s="9" t="n"/>
      <c r="N341" s="13">
        <f>IF(OR($E341="",$F341="",$G341="",$H341=""),"",ROUND(($H341-$G341)*$F341*IF($E341="Short",-1,1),2))</f>
        <v/>
      </c>
      <c r="O341" s="13">
        <f>IF($N341="","",ROUND($N341-N($J341),2))</f>
        <v/>
      </c>
      <c r="P341" s="13">
        <f>IF(OR($F341="",$G341="",$I341=""),"",ABS($G341-$I341)*$F341)</f>
        <v/>
      </c>
      <c r="Q341" s="14">
        <f>IF(OR($O341="",$P341=""),"",IF($P341=0,"",$O341/$P341))</f>
        <v/>
      </c>
      <c r="R341" s="15">
        <f>IF(OR($B341="",$C341=""),"",ROUND(($C341-$B341)*1440,0))</f>
        <v/>
      </c>
      <c r="S341" s="16">
        <f>IF($O341="","",IF($O341&gt;0,"Win",IF($O341&lt;0,"Loss","Scratch")))</f>
        <v/>
      </c>
      <c r="T341" s="13">
        <f>IF($O341="","",SUM($O$2:$O341))</f>
        <v/>
      </c>
      <c r="U341" s="13">
        <f>IF($T341="","",$T341-MAX(0,MAX($T$2:$T341)))</f>
        <v/>
      </c>
    </row>
    <row r="342">
      <c r="A342" s="7" t="n"/>
      <c r="B342" s="8" t="n"/>
      <c r="C342" s="8" t="n"/>
      <c r="D342" s="9" t="n"/>
      <c r="E342" s="9" t="n"/>
      <c r="F342" s="10" t="n"/>
      <c r="G342" s="11" t="n"/>
      <c r="H342" s="11" t="n"/>
      <c r="I342" s="11" t="n"/>
      <c r="J342" s="12" t="n"/>
      <c r="K342" s="9" t="n"/>
      <c r="L342" s="9" t="n"/>
      <c r="M342" s="9" t="n"/>
      <c r="N342" s="13">
        <f>IF(OR($E342="",$F342="",$G342="",$H342=""),"",ROUND(($H342-$G342)*$F342*IF($E342="Short",-1,1),2))</f>
        <v/>
      </c>
      <c r="O342" s="13">
        <f>IF($N342="","",ROUND($N342-N($J342),2))</f>
        <v/>
      </c>
      <c r="P342" s="13">
        <f>IF(OR($F342="",$G342="",$I342=""),"",ABS($G342-$I342)*$F342)</f>
        <v/>
      </c>
      <c r="Q342" s="14">
        <f>IF(OR($O342="",$P342=""),"",IF($P342=0,"",$O342/$P342))</f>
        <v/>
      </c>
      <c r="R342" s="15">
        <f>IF(OR($B342="",$C342=""),"",ROUND(($C342-$B342)*1440,0))</f>
        <v/>
      </c>
      <c r="S342" s="16">
        <f>IF($O342="","",IF($O342&gt;0,"Win",IF($O342&lt;0,"Loss","Scratch")))</f>
        <v/>
      </c>
      <c r="T342" s="13">
        <f>IF($O342="","",SUM($O$2:$O342))</f>
        <v/>
      </c>
      <c r="U342" s="13">
        <f>IF($T342="","",$T342-MAX(0,MAX($T$2:$T342)))</f>
        <v/>
      </c>
    </row>
    <row r="343">
      <c r="A343" s="7" t="n"/>
      <c r="B343" s="8" t="n"/>
      <c r="C343" s="8" t="n"/>
      <c r="D343" s="9" t="n"/>
      <c r="E343" s="9" t="n"/>
      <c r="F343" s="10" t="n"/>
      <c r="G343" s="11" t="n"/>
      <c r="H343" s="11" t="n"/>
      <c r="I343" s="11" t="n"/>
      <c r="J343" s="12" t="n"/>
      <c r="K343" s="9" t="n"/>
      <c r="L343" s="9" t="n"/>
      <c r="M343" s="9" t="n"/>
      <c r="N343" s="13">
        <f>IF(OR($E343="",$F343="",$G343="",$H343=""),"",ROUND(($H343-$G343)*$F343*IF($E343="Short",-1,1),2))</f>
        <v/>
      </c>
      <c r="O343" s="13">
        <f>IF($N343="","",ROUND($N343-N($J343),2))</f>
        <v/>
      </c>
      <c r="P343" s="13">
        <f>IF(OR($F343="",$G343="",$I343=""),"",ABS($G343-$I343)*$F343)</f>
        <v/>
      </c>
      <c r="Q343" s="14">
        <f>IF(OR($O343="",$P343=""),"",IF($P343=0,"",$O343/$P343))</f>
        <v/>
      </c>
      <c r="R343" s="15">
        <f>IF(OR($B343="",$C343=""),"",ROUND(($C343-$B343)*1440,0))</f>
        <v/>
      </c>
      <c r="S343" s="16">
        <f>IF($O343="","",IF($O343&gt;0,"Win",IF($O343&lt;0,"Loss","Scratch")))</f>
        <v/>
      </c>
      <c r="T343" s="13">
        <f>IF($O343="","",SUM($O$2:$O343))</f>
        <v/>
      </c>
      <c r="U343" s="13">
        <f>IF($T343="","",$T343-MAX(0,MAX($T$2:$T343)))</f>
        <v/>
      </c>
    </row>
    <row r="344">
      <c r="A344" s="7" t="n"/>
      <c r="B344" s="8" t="n"/>
      <c r="C344" s="8" t="n"/>
      <c r="D344" s="9" t="n"/>
      <c r="E344" s="9" t="n"/>
      <c r="F344" s="10" t="n"/>
      <c r="G344" s="11" t="n"/>
      <c r="H344" s="11" t="n"/>
      <c r="I344" s="11" t="n"/>
      <c r="J344" s="12" t="n"/>
      <c r="K344" s="9" t="n"/>
      <c r="L344" s="9" t="n"/>
      <c r="M344" s="9" t="n"/>
      <c r="N344" s="13">
        <f>IF(OR($E344="",$F344="",$G344="",$H344=""),"",ROUND(($H344-$G344)*$F344*IF($E344="Short",-1,1),2))</f>
        <v/>
      </c>
      <c r="O344" s="13">
        <f>IF($N344="","",ROUND($N344-N($J344),2))</f>
        <v/>
      </c>
      <c r="P344" s="13">
        <f>IF(OR($F344="",$G344="",$I344=""),"",ABS($G344-$I344)*$F344)</f>
        <v/>
      </c>
      <c r="Q344" s="14">
        <f>IF(OR($O344="",$P344=""),"",IF($P344=0,"",$O344/$P344))</f>
        <v/>
      </c>
      <c r="R344" s="15">
        <f>IF(OR($B344="",$C344=""),"",ROUND(($C344-$B344)*1440,0))</f>
        <v/>
      </c>
      <c r="S344" s="16">
        <f>IF($O344="","",IF($O344&gt;0,"Win",IF($O344&lt;0,"Loss","Scratch")))</f>
        <v/>
      </c>
      <c r="T344" s="13">
        <f>IF($O344="","",SUM($O$2:$O344))</f>
        <v/>
      </c>
      <c r="U344" s="13">
        <f>IF($T344="","",$T344-MAX(0,MAX($T$2:$T344)))</f>
        <v/>
      </c>
    </row>
    <row r="345">
      <c r="A345" s="7" t="n"/>
      <c r="B345" s="8" t="n"/>
      <c r="C345" s="8" t="n"/>
      <c r="D345" s="9" t="n"/>
      <c r="E345" s="9" t="n"/>
      <c r="F345" s="10" t="n"/>
      <c r="G345" s="11" t="n"/>
      <c r="H345" s="11" t="n"/>
      <c r="I345" s="11" t="n"/>
      <c r="J345" s="12" t="n"/>
      <c r="K345" s="9" t="n"/>
      <c r="L345" s="9" t="n"/>
      <c r="M345" s="9" t="n"/>
      <c r="N345" s="13">
        <f>IF(OR($E345="",$F345="",$G345="",$H345=""),"",ROUND(($H345-$G345)*$F345*IF($E345="Short",-1,1),2))</f>
        <v/>
      </c>
      <c r="O345" s="13">
        <f>IF($N345="","",ROUND($N345-N($J345),2))</f>
        <v/>
      </c>
      <c r="P345" s="13">
        <f>IF(OR($F345="",$G345="",$I345=""),"",ABS($G345-$I345)*$F345)</f>
        <v/>
      </c>
      <c r="Q345" s="14">
        <f>IF(OR($O345="",$P345=""),"",IF($P345=0,"",$O345/$P345))</f>
        <v/>
      </c>
      <c r="R345" s="15">
        <f>IF(OR($B345="",$C345=""),"",ROUND(($C345-$B345)*1440,0))</f>
        <v/>
      </c>
      <c r="S345" s="16">
        <f>IF($O345="","",IF($O345&gt;0,"Win",IF($O345&lt;0,"Loss","Scratch")))</f>
        <v/>
      </c>
      <c r="T345" s="13">
        <f>IF($O345="","",SUM($O$2:$O345))</f>
        <v/>
      </c>
      <c r="U345" s="13">
        <f>IF($T345="","",$T345-MAX(0,MAX($T$2:$T345)))</f>
        <v/>
      </c>
    </row>
    <row r="346">
      <c r="A346" s="7" t="n"/>
      <c r="B346" s="8" t="n"/>
      <c r="C346" s="8" t="n"/>
      <c r="D346" s="9" t="n"/>
      <c r="E346" s="9" t="n"/>
      <c r="F346" s="10" t="n"/>
      <c r="G346" s="11" t="n"/>
      <c r="H346" s="11" t="n"/>
      <c r="I346" s="11" t="n"/>
      <c r="J346" s="12" t="n"/>
      <c r="K346" s="9" t="n"/>
      <c r="L346" s="9" t="n"/>
      <c r="M346" s="9" t="n"/>
      <c r="N346" s="13">
        <f>IF(OR($E346="",$F346="",$G346="",$H346=""),"",ROUND(($H346-$G346)*$F346*IF($E346="Short",-1,1),2))</f>
        <v/>
      </c>
      <c r="O346" s="13">
        <f>IF($N346="","",ROUND($N346-N($J346),2))</f>
        <v/>
      </c>
      <c r="P346" s="13">
        <f>IF(OR($F346="",$G346="",$I346=""),"",ABS($G346-$I346)*$F346)</f>
        <v/>
      </c>
      <c r="Q346" s="14">
        <f>IF(OR($O346="",$P346=""),"",IF($P346=0,"",$O346/$P346))</f>
        <v/>
      </c>
      <c r="R346" s="15">
        <f>IF(OR($B346="",$C346=""),"",ROUND(($C346-$B346)*1440,0))</f>
        <v/>
      </c>
      <c r="S346" s="16">
        <f>IF($O346="","",IF($O346&gt;0,"Win",IF($O346&lt;0,"Loss","Scratch")))</f>
        <v/>
      </c>
      <c r="T346" s="13">
        <f>IF($O346="","",SUM($O$2:$O346))</f>
        <v/>
      </c>
      <c r="U346" s="13">
        <f>IF($T346="","",$T346-MAX(0,MAX($T$2:$T346)))</f>
        <v/>
      </c>
    </row>
    <row r="347">
      <c r="A347" s="7" t="n"/>
      <c r="B347" s="8" t="n"/>
      <c r="C347" s="8" t="n"/>
      <c r="D347" s="9" t="n"/>
      <c r="E347" s="9" t="n"/>
      <c r="F347" s="10" t="n"/>
      <c r="G347" s="11" t="n"/>
      <c r="H347" s="11" t="n"/>
      <c r="I347" s="11" t="n"/>
      <c r="J347" s="12" t="n"/>
      <c r="K347" s="9" t="n"/>
      <c r="L347" s="9" t="n"/>
      <c r="M347" s="9" t="n"/>
      <c r="N347" s="13">
        <f>IF(OR($E347="",$F347="",$G347="",$H347=""),"",ROUND(($H347-$G347)*$F347*IF($E347="Short",-1,1),2))</f>
        <v/>
      </c>
      <c r="O347" s="13">
        <f>IF($N347="","",ROUND($N347-N($J347),2))</f>
        <v/>
      </c>
      <c r="P347" s="13">
        <f>IF(OR($F347="",$G347="",$I347=""),"",ABS($G347-$I347)*$F347)</f>
        <v/>
      </c>
      <c r="Q347" s="14">
        <f>IF(OR($O347="",$P347=""),"",IF($P347=0,"",$O347/$P347))</f>
        <v/>
      </c>
      <c r="R347" s="15">
        <f>IF(OR($B347="",$C347=""),"",ROUND(($C347-$B347)*1440,0))</f>
        <v/>
      </c>
      <c r="S347" s="16">
        <f>IF($O347="","",IF($O347&gt;0,"Win",IF($O347&lt;0,"Loss","Scratch")))</f>
        <v/>
      </c>
      <c r="T347" s="13">
        <f>IF($O347="","",SUM($O$2:$O347))</f>
        <v/>
      </c>
      <c r="U347" s="13">
        <f>IF($T347="","",$T347-MAX(0,MAX($T$2:$T347)))</f>
        <v/>
      </c>
    </row>
    <row r="348">
      <c r="A348" s="7" t="n"/>
      <c r="B348" s="8" t="n"/>
      <c r="C348" s="8" t="n"/>
      <c r="D348" s="9" t="n"/>
      <c r="E348" s="9" t="n"/>
      <c r="F348" s="10" t="n"/>
      <c r="G348" s="11" t="n"/>
      <c r="H348" s="11" t="n"/>
      <c r="I348" s="11" t="n"/>
      <c r="J348" s="12" t="n"/>
      <c r="K348" s="9" t="n"/>
      <c r="L348" s="9" t="n"/>
      <c r="M348" s="9" t="n"/>
      <c r="N348" s="13">
        <f>IF(OR($E348="",$F348="",$G348="",$H348=""),"",ROUND(($H348-$G348)*$F348*IF($E348="Short",-1,1),2))</f>
        <v/>
      </c>
      <c r="O348" s="13">
        <f>IF($N348="","",ROUND($N348-N($J348),2))</f>
        <v/>
      </c>
      <c r="P348" s="13">
        <f>IF(OR($F348="",$G348="",$I348=""),"",ABS($G348-$I348)*$F348)</f>
        <v/>
      </c>
      <c r="Q348" s="14">
        <f>IF(OR($O348="",$P348=""),"",IF($P348=0,"",$O348/$P348))</f>
        <v/>
      </c>
      <c r="R348" s="15">
        <f>IF(OR($B348="",$C348=""),"",ROUND(($C348-$B348)*1440,0))</f>
        <v/>
      </c>
      <c r="S348" s="16">
        <f>IF($O348="","",IF($O348&gt;0,"Win",IF($O348&lt;0,"Loss","Scratch")))</f>
        <v/>
      </c>
      <c r="T348" s="13">
        <f>IF($O348="","",SUM($O$2:$O348))</f>
        <v/>
      </c>
      <c r="U348" s="13">
        <f>IF($T348="","",$T348-MAX(0,MAX($T$2:$T348)))</f>
        <v/>
      </c>
    </row>
    <row r="349">
      <c r="A349" s="7" t="n"/>
      <c r="B349" s="8" t="n"/>
      <c r="C349" s="8" t="n"/>
      <c r="D349" s="9" t="n"/>
      <c r="E349" s="9" t="n"/>
      <c r="F349" s="10" t="n"/>
      <c r="G349" s="11" t="n"/>
      <c r="H349" s="11" t="n"/>
      <c r="I349" s="11" t="n"/>
      <c r="J349" s="12" t="n"/>
      <c r="K349" s="9" t="n"/>
      <c r="L349" s="9" t="n"/>
      <c r="M349" s="9" t="n"/>
      <c r="N349" s="13">
        <f>IF(OR($E349="",$F349="",$G349="",$H349=""),"",ROUND(($H349-$G349)*$F349*IF($E349="Short",-1,1),2))</f>
        <v/>
      </c>
      <c r="O349" s="13">
        <f>IF($N349="","",ROUND($N349-N($J349),2))</f>
        <v/>
      </c>
      <c r="P349" s="13">
        <f>IF(OR($F349="",$G349="",$I349=""),"",ABS($G349-$I349)*$F349)</f>
        <v/>
      </c>
      <c r="Q349" s="14">
        <f>IF(OR($O349="",$P349=""),"",IF($P349=0,"",$O349/$P349))</f>
        <v/>
      </c>
      <c r="R349" s="15">
        <f>IF(OR($B349="",$C349=""),"",ROUND(($C349-$B349)*1440,0))</f>
        <v/>
      </c>
      <c r="S349" s="16">
        <f>IF($O349="","",IF($O349&gt;0,"Win",IF($O349&lt;0,"Loss","Scratch")))</f>
        <v/>
      </c>
      <c r="T349" s="13">
        <f>IF($O349="","",SUM($O$2:$O349))</f>
        <v/>
      </c>
      <c r="U349" s="13">
        <f>IF($T349="","",$T349-MAX(0,MAX($T$2:$T349)))</f>
        <v/>
      </c>
    </row>
    <row r="350">
      <c r="A350" s="7" t="n"/>
      <c r="B350" s="8" t="n"/>
      <c r="C350" s="8" t="n"/>
      <c r="D350" s="9" t="n"/>
      <c r="E350" s="9" t="n"/>
      <c r="F350" s="10" t="n"/>
      <c r="G350" s="11" t="n"/>
      <c r="H350" s="11" t="n"/>
      <c r="I350" s="11" t="n"/>
      <c r="J350" s="12" t="n"/>
      <c r="K350" s="9" t="n"/>
      <c r="L350" s="9" t="n"/>
      <c r="M350" s="9" t="n"/>
      <c r="N350" s="13">
        <f>IF(OR($E350="",$F350="",$G350="",$H350=""),"",ROUND(($H350-$G350)*$F350*IF($E350="Short",-1,1),2))</f>
        <v/>
      </c>
      <c r="O350" s="13">
        <f>IF($N350="","",ROUND($N350-N($J350),2))</f>
        <v/>
      </c>
      <c r="P350" s="13">
        <f>IF(OR($F350="",$G350="",$I350=""),"",ABS($G350-$I350)*$F350)</f>
        <v/>
      </c>
      <c r="Q350" s="14">
        <f>IF(OR($O350="",$P350=""),"",IF($P350=0,"",$O350/$P350))</f>
        <v/>
      </c>
      <c r="R350" s="15">
        <f>IF(OR($B350="",$C350=""),"",ROUND(($C350-$B350)*1440,0))</f>
        <v/>
      </c>
      <c r="S350" s="16">
        <f>IF($O350="","",IF($O350&gt;0,"Win",IF($O350&lt;0,"Loss","Scratch")))</f>
        <v/>
      </c>
      <c r="T350" s="13">
        <f>IF($O350="","",SUM($O$2:$O350))</f>
        <v/>
      </c>
      <c r="U350" s="13">
        <f>IF($T350="","",$T350-MAX(0,MAX($T$2:$T350)))</f>
        <v/>
      </c>
    </row>
    <row r="351">
      <c r="A351" s="7" t="n"/>
      <c r="B351" s="8" t="n"/>
      <c r="C351" s="8" t="n"/>
      <c r="D351" s="9" t="n"/>
      <c r="E351" s="9" t="n"/>
      <c r="F351" s="10" t="n"/>
      <c r="G351" s="11" t="n"/>
      <c r="H351" s="11" t="n"/>
      <c r="I351" s="11" t="n"/>
      <c r="J351" s="12" t="n"/>
      <c r="K351" s="9" t="n"/>
      <c r="L351" s="9" t="n"/>
      <c r="M351" s="9" t="n"/>
      <c r="N351" s="13">
        <f>IF(OR($E351="",$F351="",$G351="",$H351=""),"",ROUND(($H351-$G351)*$F351*IF($E351="Short",-1,1),2))</f>
        <v/>
      </c>
      <c r="O351" s="13">
        <f>IF($N351="","",ROUND($N351-N($J351),2))</f>
        <v/>
      </c>
      <c r="P351" s="13">
        <f>IF(OR($F351="",$G351="",$I351=""),"",ABS($G351-$I351)*$F351)</f>
        <v/>
      </c>
      <c r="Q351" s="14">
        <f>IF(OR($O351="",$P351=""),"",IF($P351=0,"",$O351/$P351))</f>
        <v/>
      </c>
      <c r="R351" s="15">
        <f>IF(OR($B351="",$C351=""),"",ROUND(($C351-$B351)*1440,0))</f>
        <v/>
      </c>
      <c r="S351" s="16">
        <f>IF($O351="","",IF($O351&gt;0,"Win",IF($O351&lt;0,"Loss","Scratch")))</f>
        <v/>
      </c>
      <c r="T351" s="13">
        <f>IF($O351="","",SUM($O$2:$O351))</f>
        <v/>
      </c>
      <c r="U351" s="13">
        <f>IF($T351="","",$T351-MAX(0,MAX($T$2:$T351)))</f>
        <v/>
      </c>
    </row>
    <row r="352">
      <c r="A352" s="7" t="n"/>
      <c r="B352" s="8" t="n"/>
      <c r="C352" s="8" t="n"/>
      <c r="D352" s="9" t="n"/>
      <c r="E352" s="9" t="n"/>
      <c r="F352" s="10" t="n"/>
      <c r="G352" s="11" t="n"/>
      <c r="H352" s="11" t="n"/>
      <c r="I352" s="11" t="n"/>
      <c r="J352" s="12" t="n"/>
      <c r="K352" s="9" t="n"/>
      <c r="L352" s="9" t="n"/>
      <c r="M352" s="9" t="n"/>
      <c r="N352" s="13">
        <f>IF(OR($E352="",$F352="",$G352="",$H352=""),"",ROUND(($H352-$G352)*$F352*IF($E352="Short",-1,1),2))</f>
        <v/>
      </c>
      <c r="O352" s="13">
        <f>IF($N352="","",ROUND($N352-N($J352),2))</f>
        <v/>
      </c>
      <c r="P352" s="13">
        <f>IF(OR($F352="",$G352="",$I352=""),"",ABS($G352-$I352)*$F352)</f>
        <v/>
      </c>
      <c r="Q352" s="14">
        <f>IF(OR($O352="",$P352=""),"",IF($P352=0,"",$O352/$P352))</f>
        <v/>
      </c>
      <c r="R352" s="15">
        <f>IF(OR($B352="",$C352=""),"",ROUND(($C352-$B352)*1440,0))</f>
        <v/>
      </c>
      <c r="S352" s="16">
        <f>IF($O352="","",IF($O352&gt;0,"Win",IF($O352&lt;0,"Loss","Scratch")))</f>
        <v/>
      </c>
      <c r="T352" s="13">
        <f>IF($O352="","",SUM($O$2:$O352))</f>
        <v/>
      </c>
      <c r="U352" s="13">
        <f>IF($T352="","",$T352-MAX(0,MAX($T$2:$T352)))</f>
        <v/>
      </c>
    </row>
    <row r="353">
      <c r="A353" s="7" t="n"/>
      <c r="B353" s="8" t="n"/>
      <c r="C353" s="8" t="n"/>
      <c r="D353" s="9" t="n"/>
      <c r="E353" s="9" t="n"/>
      <c r="F353" s="10" t="n"/>
      <c r="G353" s="11" t="n"/>
      <c r="H353" s="11" t="n"/>
      <c r="I353" s="11" t="n"/>
      <c r="J353" s="12" t="n"/>
      <c r="K353" s="9" t="n"/>
      <c r="L353" s="9" t="n"/>
      <c r="M353" s="9" t="n"/>
      <c r="N353" s="13">
        <f>IF(OR($E353="",$F353="",$G353="",$H353=""),"",ROUND(($H353-$G353)*$F353*IF($E353="Short",-1,1),2))</f>
        <v/>
      </c>
      <c r="O353" s="13">
        <f>IF($N353="","",ROUND($N353-N($J353),2))</f>
        <v/>
      </c>
      <c r="P353" s="13">
        <f>IF(OR($F353="",$G353="",$I353=""),"",ABS($G353-$I353)*$F353)</f>
        <v/>
      </c>
      <c r="Q353" s="14">
        <f>IF(OR($O353="",$P353=""),"",IF($P353=0,"",$O353/$P353))</f>
        <v/>
      </c>
      <c r="R353" s="15">
        <f>IF(OR($B353="",$C353=""),"",ROUND(($C353-$B353)*1440,0))</f>
        <v/>
      </c>
      <c r="S353" s="16">
        <f>IF($O353="","",IF($O353&gt;0,"Win",IF($O353&lt;0,"Loss","Scratch")))</f>
        <v/>
      </c>
      <c r="T353" s="13">
        <f>IF($O353="","",SUM($O$2:$O353))</f>
        <v/>
      </c>
      <c r="U353" s="13">
        <f>IF($T353="","",$T353-MAX(0,MAX($T$2:$T353)))</f>
        <v/>
      </c>
    </row>
    <row r="354">
      <c r="A354" s="7" t="n"/>
      <c r="B354" s="8" t="n"/>
      <c r="C354" s="8" t="n"/>
      <c r="D354" s="9" t="n"/>
      <c r="E354" s="9" t="n"/>
      <c r="F354" s="10" t="n"/>
      <c r="G354" s="11" t="n"/>
      <c r="H354" s="11" t="n"/>
      <c r="I354" s="11" t="n"/>
      <c r="J354" s="12" t="n"/>
      <c r="K354" s="9" t="n"/>
      <c r="L354" s="9" t="n"/>
      <c r="M354" s="9" t="n"/>
      <c r="N354" s="13">
        <f>IF(OR($E354="",$F354="",$G354="",$H354=""),"",ROUND(($H354-$G354)*$F354*IF($E354="Short",-1,1),2))</f>
        <v/>
      </c>
      <c r="O354" s="13">
        <f>IF($N354="","",ROUND($N354-N($J354),2))</f>
        <v/>
      </c>
      <c r="P354" s="13">
        <f>IF(OR($F354="",$G354="",$I354=""),"",ABS($G354-$I354)*$F354)</f>
        <v/>
      </c>
      <c r="Q354" s="14">
        <f>IF(OR($O354="",$P354=""),"",IF($P354=0,"",$O354/$P354))</f>
        <v/>
      </c>
      <c r="R354" s="15">
        <f>IF(OR($B354="",$C354=""),"",ROUND(($C354-$B354)*1440,0))</f>
        <v/>
      </c>
      <c r="S354" s="16">
        <f>IF($O354="","",IF($O354&gt;0,"Win",IF($O354&lt;0,"Loss","Scratch")))</f>
        <v/>
      </c>
      <c r="T354" s="13">
        <f>IF($O354="","",SUM($O$2:$O354))</f>
        <v/>
      </c>
      <c r="U354" s="13">
        <f>IF($T354="","",$T354-MAX(0,MAX($T$2:$T354)))</f>
        <v/>
      </c>
    </row>
    <row r="355">
      <c r="A355" s="7" t="n"/>
      <c r="B355" s="8" t="n"/>
      <c r="C355" s="8" t="n"/>
      <c r="D355" s="9" t="n"/>
      <c r="E355" s="9" t="n"/>
      <c r="F355" s="10" t="n"/>
      <c r="G355" s="11" t="n"/>
      <c r="H355" s="11" t="n"/>
      <c r="I355" s="11" t="n"/>
      <c r="J355" s="12" t="n"/>
      <c r="K355" s="9" t="n"/>
      <c r="L355" s="9" t="n"/>
      <c r="M355" s="9" t="n"/>
      <c r="N355" s="13">
        <f>IF(OR($E355="",$F355="",$G355="",$H355=""),"",ROUND(($H355-$G355)*$F355*IF($E355="Short",-1,1),2))</f>
        <v/>
      </c>
      <c r="O355" s="13">
        <f>IF($N355="","",ROUND($N355-N($J355),2))</f>
        <v/>
      </c>
      <c r="P355" s="13">
        <f>IF(OR($F355="",$G355="",$I355=""),"",ABS($G355-$I355)*$F355)</f>
        <v/>
      </c>
      <c r="Q355" s="14">
        <f>IF(OR($O355="",$P355=""),"",IF($P355=0,"",$O355/$P355))</f>
        <v/>
      </c>
      <c r="R355" s="15">
        <f>IF(OR($B355="",$C355=""),"",ROUND(($C355-$B355)*1440,0))</f>
        <v/>
      </c>
      <c r="S355" s="16">
        <f>IF($O355="","",IF($O355&gt;0,"Win",IF($O355&lt;0,"Loss","Scratch")))</f>
        <v/>
      </c>
      <c r="T355" s="13">
        <f>IF($O355="","",SUM($O$2:$O355))</f>
        <v/>
      </c>
      <c r="U355" s="13">
        <f>IF($T355="","",$T355-MAX(0,MAX($T$2:$T355)))</f>
        <v/>
      </c>
    </row>
    <row r="356">
      <c r="A356" s="7" t="n"/>
      <c r="B356" s="8" t="n"/>
      <c r="C356" s="8" t="n"/>
      <c r="D356" s="9" t="n"/>
      <c r="E356" s="9" t="n"/>
      <c r="F356" s="10" t="n"/>
      <c r="G356" s="11" t="n"/>
      <c r="H356" s="11" t="n"/>
      <c r="I356" s="11" t="n"/>
      <c r="J356" s="12" t="n"/>
      <c r="K356" s="9" t="n"/>
      <c r="L356" s="9" t="n"/>
      <c r="M356" s="9" t="n"/>
      <c r="N356" s="13">
        <f>IF(OR($E356="",$F356="",$G356="",$H356=""),"",ROUND(($H356-$G356)*$F356*IF($E356="Short",-1,1),2))</f>
        <v/>
      </c>
      <c r="O356" s="13">
        <f>IF($N356="","",ROUND($N356-N($J356),2))</f>
        <v/>
      </c>
      <c r="P356" s="13">
        <f>IF(OR($F356="",$G356="",$I356=""),"",ABS($G356-$I356)*$F356)</f>
        <v/>
      </c>
      <c r="Q356" s="14">
        <f>IF(OR($O356="",$P356=""),"",IF($P356=0,"",$O356/$P356))</f>
        <v/>
      </c>
      <c r="R356" s="15">
        <f>IF(OR($B356="",$C356=""),"",ROUND(($C356-$B356)*1440,0))</f>
        <v/>
      </c>
      <c r="S356" s="16">
        <f>IF($O356="","",IF($O356&gt;0,"Win",IF($O356&lt;0,"Loss","Scratch")))</f>
        <v/>
      </c>
      <c r="T356" s="13">
        <f>IF($O356="","",SUM($O$2:$O356))</f>
        <v/>
      </c>
      <c r="U356" s="13">
        <f>IF($T356="","",$T356-MAX(0,MAX($T$2:$T356)))</f>
        <v/>
      </c>
    </row>
    <row r="357">
      <c r="A357" s="7" t="n"/>
      <c r="B357" s="8" t="n"/>
      <c r="C357" s="8" t="n"/>
      <c r="D357" s="9" t="n"/>
      <c r="E357" s="9" t="n"/>
      <c r="F357" s="10" t="n"/>
      <c r="G357" s="11" t="n"/>
      <c r="H357" s="11" t="n"/>
      <c r="I357" s="11" t="n"/>
      <c r="J357" s="12" t="n"/>
      <c r="K357" s="9" t="n"/>
      <c r="L357" s="9" t="n"/>
      <c r="M357" s="9" t="n"/>
      <c r="N357" s="13">
        <f>IF(OR($E357="",$F357="",$G357="",$H357=""),"",ROUND(($H357-$G357)*$F357*IF($E357="Short",-1,1),2))</f>
        <v/>
      </c>
      <c r="O357" s="13">
        <f>IF($N357="","",ROUND($N357-N($J357),2))</f>
        <v/>
      </c>
      <c r="P357" s="13">
        <f>IF(OR($F357="",$G357="",$I357=""),"",ABS($G357-$I357)*$F357)</f>
        <v/>
      </c>
      <c r="Q357" s="14">
        <f>IF(OR($O357="",$P357=""),"",IF($P357=0,"",$O357/$P357))</f>
        <v/>
      </c>
      <c r="R357" s="15">
        <f>IF(OR($B357="",$C357=""),"",ROUND(($C357-$B357)*1440,0))</f>
        <v/>
      </c>
      <c r="S357" s="16">
        <f>IF($O357="","",IF($O357&gt;0,"Win",IF($O357&lt;0,"Loss","Scratch")))</f>
        <v/>
      </c>
      <c r="T357" s="13">
        <f>IF($O357="","",SUM($O$2:$O357))</f>
        <v/>
      </c>
      <c r="U357" s="13">
        <f>IF($T357="","",$T357-MAX(0,MAX($T$2:$T357)))</f>
        <v/>
      </c>
    </row>
    <row r="358">
      <c r="A358" s="7" t="n"/>
      <c r="B358" s="8" t="n"/>
      <c r="C358" s="8" t="n"/>
      <c r="D358" s="9" t="n"/>
      <c r="E358" s="9" t="n"/>
      <c r="F358" s="10" t="n"/>
      <c r="G358" s="11" t="n"/>
      <c r="H358" s="11" t="n"/>
      <c r="I358" s="11" t="n"/>
      <c r="J358" s="12" t="n"/>
      <c r="K358" s="9" t="n"/>
      <c r="L358" s="9" t="n"/>
      <c r="M358" s="9" t="n"/>
      <c r="N358" s="13">
        <f>IF(OR($E358="",$F358="",$G358="",$H358=""),"",ROUND(($H358-$G358)*$F358*IF($E358="Short",-1,1),2))</f>
        <v/>
      </c>
      <c r="O358" s="13">
        <f>IF($N358="","",ROUND($N358-N($J358),2))</f>
        <v/>
      </c>
      <c r="P358" s="13">
        <f>IF(OR($F358="",$G358="",$I358=""),"",ABS($G358-$I358)*$F358)</f>
        <v/>
      </c>
      <c r="Q358" s="14">
        <f>IF(OR($O358="",$P358=""),"",IF($P358=0,"",$O358/$P358))</f>
        <v/>
      </c>
      <c r="R358" s="15">
        <f>IF(OR($B358="",$C358=""),"",ROUND(($C358-$B358)*1440,0))</f>
        <v/>
      </c>
      <c r="S358" s="16">
        <f>IF($O358="","",IF($O358&gt;0,"Win",IF($O358&lt;0,"Loss","Scratch")))</f>
        <v/>
      </c>
      <c r="T358" s="13">
        <f>IF($O358="","",SUM($O$2:$O358))</f>
        <v/>
      </c>
      <c r="U358" s="13">
        <f>IF($T358="","",$T358-MAX(0,MAX($T$2:$T358)))</f>
        <v/>
      </c>
    </row>
    <row r="359">
      <c r="A359" s="7" t="n"/>
      <c r="B359" s="8" t="n"/>
      <c r="C359" s="8" t="n"/>
      <c r="D359" s="9" t="n"/>
      <c r="E359" s="9" t="n"/>
      <c r="F359" s="10" t="n"/>
      <c r="G359" s="11" t="n"/>
      <c r="H359" s="11" t="n"/>
      <c r="I359" s="11" t="n"/>
      <c r="J359" s="12" t="n"/>
      <c r="K359" s="9" t="n"/>
      <c r="L359" s="9" t="n"/>
      <c r="M359" s="9" t="n"/>
      <c r="N359" s="13">
        <f>IF(OR($E359="",$F359="",$G359="",$H359=""),"",ROUND(($H359-$G359)*$F359*IF($E359="Short",-1,1),2))</f>
        <v/>
      </c>
      <c r="O359" s="13">
        <f>IF($N359="","",ROUND($N359-N($J359),2))</f>
        <v/>
      </c>
      <c r="P359" s="13">
        <f>IF(OR($F359="",$G359="",$I359=""),"",ABS($G359-$I359)*$F359)</f>
        <v/>
      </c>
      <c r="Q359" s="14">
        <f>IF(OR($O359="",$P359=""),"",IF($P359=0,"",$O359/$P359))</f>
        <v/>
      </c>
      <c r="R359" s="15">
        <f>IF(OR($B359="",$C359=""),"",ROUND(($C359-$B359)*1440,0))</f>
        <v/>
      </c>
      <c r="S359" s="16">
        <f>IF($O359="","",IF($O359&gt;0,"Win",IF($O359&lt;0,"Loss","Scratch")))</f>
        <v/>
      </c>
      <c r="T359" s="13">
        <f>IF($O359="","",SUM($O$2:$O359))</f>
        <v/>
      </c>
      <c r="U359" s="13">
        <f>IF($T359="","",$T359-MAX(0,MAX($T$2:$T359)))</f>
        <v/>
      </c>
    </row>
    <row r="360">
      <c r="A360" s="7" t="n"/>
      <c r="B360" s="8" t="n"/>
      <c r="C360" s="8" t="n"/>
      <c r="D360" s="9" t="n"/>
      <c r="E360" s="9" t="n"/>
      <c r="F360" s="10" t="n"/>
      <c r="G360" s="11" t="n"/>
      <c r="H360" s="11" t="n"/>
      <c r="I360" s="11" t="n"/>
      <c r="J360" s="12" t="n"/>
      <c r="K360" s="9" t="n"/>
      <c r="L360" s="9" t="n"/>
      <c r="M360" s="9" t="n"/>
      <c r="N360" s="13">
        <f>IF(OR($E360="",$F360="",$G360="",$H360=""),"",ROUND(($H360-$G360)*$F360*IF($E360="Short",-1,1),2))</f>
        <v/>
      </c>
      <c r="O360" s="13">
        <f>IF($N360="","",ROUND($N360-N($J360),2))</f>
        <v/>
      </c>
      <c r="P360" s="13">
        <f>IF(OR($F360="",$G360="",$I360=""),"",ABS($G360-$I360)*$F360)</f>
        <v/>
      </c>
      <c r="Q360" s="14">
        <f>IF(OR($O360="",$P360=""),"",IF($P360=0,"",$O360/$P360))</f>
        <v/>
      </c>
      <c r="R360" s="15">
        <f>IF(OR($B360="",$C360=""),"",ROUND(($C360-$B360)*1440,0))</f>
        <v/>
      </c>
      <c r="S360" s="16">
        <f>IF($O360="","",IF($O360&gt;0,"Win",IF($O360&lt;0,"Loss","Scratch")))</f>
        <v/>
      </c>
      <c r="T360" s="13">
        <f>IF($O360="","",SUM($O$2:$O360))</f>
        <v/>
      </c>
      <c r="U360" s="13">
        <f>IF($T360="","",$T360-MAX(0,MAX($T$2:$T360)))</f>
        <v/>
      </c>
    </row>
    <row r="361">
      <c r="A361" s="7" t="n"/>
      <c r="B361" s="8" t="n"/>
      <c r="C361" s="8" t="n"/>
      <c r="D361" s="9" t="n"/>
      <c r="E361" s="9" t="n"/>
      <c r="F361" s="10" t="n"/>
      <c r="G361" s="11" t="n"/>
      <c r="H361" s="11" t="n"/>
      <c r="I361" s="11" t="n"/>
      <c r="J361" s="12" t="n"/>
      <c r="K361" s="9" t="n"/>
      <c r="L361" s="9" t="n"/>
      <c r="M361" s="9" t="n"/>
      <c r="N361" s="13">
        <f>IF(OR($E361="",$F361="",$G361="",$H361=""),"",ROUND(($H361-$G361)*$F361*IF($E361="Short",-1,1),2))</f>
        <v/>
      </c>
      <c r="O361" s="13">
        <f>IF($N361="","",ROUND($N361-N($J361),2))</f>
        <v/>
      </c>
      <c r="P361" s="13">
        <f>IF(OR($F361="",$G361="",$I361=""),"",ABS($G361-$I361)*$F361)</f>
        <v/>
      </c>
      <c r="Q361" s="14">
        <f>IF(OR($O361="",$P361=""),"",IF($P361=0,"",$O361/$P361))</f>
        <v/>
      </c>
      <c r="R361" s="15">
        <f>IF(OR($B361="",$C361=""),"",ROUND(($C361-$B361)*1440,0))</f>
        <v/>
      </c>
      <c r="S361" s="16">
        <f>IF($O361="","",IF($O361&gt;0,"Win",IF($O361&lt;0,"Loss","Scratch")))</f>
        <v/>
      </c>
      <c r="T361" s="13">
        <f>IF($O361="","",SUM($O$2:$O361))</f>
        <v/>
      </c>
      <c r="U361" s="13">
        <f>IF($T361="","",$T361-MAX(0,MAX($T$2:$T361)))</f>
        <v/>
      </c>
    </row>
    <row r="362">
      <c r="A362" s="7" t="n"/>
      <c r="B362" s="8" t="n"/>
      <c r="C362" s="8" t="n"/>
      <c r="D362" s="9" t="n"/>
      <c r="E362" s="9" t="n"/>
      <c r="F362" s="10" t="n"/>
      <c r="G362" s="11" t="n"/>
      <c r="H362" s="11" t="n"/>
      <c r="I362" s="11" t="n"/>
      <c r="J362" s="12" t="n"/>
      <c r="K362" s="9" t="n"/>
      <c r="L362" s="9" t="n"/>
      <c r="M362" s="9" t="n"/>
      <c r="N362" s="13">
        <f>IF(OR($E362="",$F362="",$G362="",$H362=""),"",ROUND(($H362-$G362)*$F362*IF($E362="Short",-1,1),2))</f>
        <v/>
      </c>
      <c r="O362" s="13">
        <f>IF($N362="","",ROUND($N362-N($J362),2))</f>
        <v/>
      </c>
      <c r="P362" s="13">
        <f>IF(OR($F362="",$G362="",$I362=""),"",ABS($G362-$I362)*$F362)</f>
        <v/>
      </c>
      <c r="Q362" s="14">
        <f>IF(OR($O362="",$P362=""),"",IF($P362=0,"",$O362/$P362))</f>
        <v/>
      </c>
      <c r="R362" s="15">
        <f>IF(OR($B362="",$C362=""),"",ROUND(($C362-$B362)*1440,0))</f>
        <v/>
      </c>
      <c r="S362" s="16">
        <f>IF($O362="","",IF($O362&gt;0,"Win",IF($O362&lt;0,"Loss","Scratch")))</f>
        <v/>
      </c>
      <c r="T362" s="13">
        <f>IF($O362="","",SUM($O$2:$O362))</f>
        <v/>
      </c>
      <c r="U362" s="13">
        <f>IF($T362="","",$T362-MAX(0,MAX($T$2:$T362)))</f>
        <v/>
      </c>
    </row>
    <row r="363">
      <c r="A363" s="7" t="n"/>
      <c r="B363" s="8" t="n"/>
      <c r="C363" s="8" t="n"/>
      <c r="D363" s="9" t="n"/>
      <c r="E363" s="9" t="n"/>
      <c r="F363" s="10" t="n"/>
      <c r="G363" s="11" t="n"/>
      <c r="H363" s="11" t="n"/>
      <c r="I363" s="11" t="n"/>
      <c r="J363" s="12" t="n"/>
      <c r="K363" s="9" t="n"/>
      <c r="L363" s="9" t="n"/>
      <c r="M363" s="9" t="n"/>
      <c r="N363" s="13">
        <f>IF(OR($E363="",$F363="",$G363="",$H363=""),"",ROUND(($H363-$G363)*$F363*IF($E363="Short",-1,1),2))</f>
        <v/>
      </c>
      <c r="O363" s="13">
        <f>IF($N363="","",ROUND($N363-N($J363),2))</f>
        <v/>
      </c>
      <c r="P363" s="13">
        <f>IF(OR($F363="",$G363="",$I363=""),"",ABS($G363-$I363)*$F363)</f>
        <v/>
      </c>
      <c r="Q363" s="14">
        <f>IF(OR($O363="",$P363=""),"",IF($P363=0,"",$O363/$P363))</f>
        <v/>
      </c>
      <c r="R363" s="15">
        <f>IF(OR($B363="",$C363=""),"",ROUND(($C363-$B363)*1440,0))</f>
        <v/>
      </c>
      <c r="S363" s="16">
        <f>IF($O363="","",IF($O363&gt;0,"Win",IF($O363&lt;0,"Loss","Scratch")))</f>
        <v/>
      </c>
      <c r="T363" s="13">
        <f>IF($O363="","",SUM($O$2:$O363))</f>
        <v/>
      </c>
      <c r="U363" s="13">
        <f>IF($T363="","",$T363-MAX(0,MAX($T$2:$T363)))</f>
        <v/>
      </c>
    </row>
    <row r="364">
      <c r="A364" s="7" t="n"/>
      <c r="B364" s="8" t="n"/>
      <c r="C364" s="8" t="n"/>
      <c r="D364" s="9" t="n"/>
      <c r="E364" s="9" t="n"/>
      <c r="F364" s="10" t="n"/>
      <c r="G364" s="11" t="n"/>
      <c r="H364" s="11" t="n"/>
      <c r="I364" s="11" t="n"/>
      <c r="J364" s="12" t="n"/>
      <c r="K364" s="9" t="n"/>
      <c r="L364" s="9" t="n"/>
      <c r="M364" s="9" t="n"/>
      <c r="N364" s="13">
        <f>IF(OR($E364="",$F364="",$G364="",$H364=""),"",ROUND(($H364-$G364)*$F364*IF($E364="Short",-1,1),2))</f>
        <v/>
      </c>
      <c r="O364" s="13">
        <f>IF($N364="","",ROUND($N364-N($J364),2))</f>
        <v/>
      </c>
      <c r="P364" s="13">
        <f>IF(OR($F364="",$G364="",$I364=""),"",ABS($G364-$I364)*$F364)</f>
        <v/>
      </c>
      <c r="Q364" s="14">
        <f>IF(OR($O364="",$P364=""),"",IF($P364=0,"",$O364/$P364))</f>
        <v/>
      </c>
      <c r="R364" s="15">
        <f>IF(OR($B364="",$C364=""),"",ROUND(($C364-$B364)*1440,0))</f>
        <v/>
      </c>
      <c r="S364" s="16">
        <f>IF($O364="","",IF($O364&gt;0,"Win",IF($O364&lt;0,"Loss","Scratch")))</f>
        <v/>
      </c>
      <c r="T364" s="13">
        <f>IF($O364="","",SUM($O$2:$O364))</f>
        <v/>
      </c>
      <c r="U364" s="13">
        <f>IF($T364="","",$T364-MAX(0,MAX($T$2:$T364)))</f>
        <v/>
      </c>
    </row>
    <row r="365">
      <c r="A365" s="7" t="n"/>
      <c r="B365" s="8" t="n"/>
      <c r="C365" s="8" t="n"/>
      <c r="D365" s="9" t="n"/>
      <c r="E365" s="9" t="n"/>
      <c r="F365" s="10" t="n"/>
      <c r="G365" s="11" t="n"/>
      <c r="H365" s="11" t="n"/>
      <c r="I365" s="11" t="n"/>
      <c r="J365" s="12" t="n"/>
      <c r="K365" s="9" t="n"/>
      <c r="L365" s="9" t="n"/>
      <c r="M365" s="9" t="n"/>
      <c r="N365" s="13">
        <f>IF(OR($E365="",$F365="",$G365="",$H365=""),"",ROUND(($H365-$G365)*$F365*IF($E365="Short",-1,1),2))</f>
        <v/>
      </c>
      <c r="O365" s="13">
        <f>IF($N365="","",ROUND($N365-N($J365),2))</f>
        <v/>
      </c>
      <c r="P365" s="13">
        <f>IF(OR($F365="",$G365="",$I365=""),"",ABS($G365-$I365)*$F365)</f>
        <v/>
      </c>
      <c r="Q365" s="14">
        <f>IF(OR($O365="",$P365=""),"",IF($P365=0,"",$O365/$P365))</f>
        <v/>
      </c>
      <c r="R365" s="15">
        <f>IF(OR($B365="",$C365=""),"",ROUND(($C365-$B365)*1440,0))</f>
        <v/>
      </c>
      <c r="S365" s="16">
        <f>IF($O365="","",IF($O365&gt;0,"Win",IF($O365&lt;0,"Loss","Scratch")))</f>
        <v/>
      </c>
      <c r="T365" s="13">
        <f>IF($O365="","",SUM($O$2:$O365))</f>
        <v/>
      </c>
      <c r="U365" s="13">
        <f>IF($T365="","",$T365-MAX(0,MAX($T$2:$T365)))</f>
        <v/>
      </c>
    </row>
    <row r="366">
      <c r="A366" s="7" t="n"/>
      <c r="B366" s="8" t="n"/>
      <c r="C366" s="8" t="n"/>
      <c r="D366" s="9" t="n"/>
      <c r="E366" s="9" t="n"/>
      <c r="F366" s="10" t="n"/>
      <c r="G366" s="11" t="n"/>
      <c r="H366" s="11" t="n"/>
      <c r="I366" s="11" t="n"/>
      <c r="J366" s="12" t="n"/>
      <c r="K366" s="9" t="n"/>
      <c r="L366" s="9" t="n"/>
      <c r="M366" s="9" t="n"/>
      <c r="N366" s="13">
        <f>IF(OR($E366="",$F366="",$G366="",$H366=""),"",ROUND(($H366-$G366)*$F366*IF($E366="Short",-1,1),2))</f>
        <v/>
      </c>
      <c r="O366" s="13">
        <f>IF($N366="","",ROUND($N366-N($J366),2))</f>
        <v/>
      </c>
      <c r="P366" s="13">
        <f>IF(OR($F366="",$G366="",$I366=""),"",ABS($G366-$I366)*$F366)</f>
        <v/>
      </c>
      <c r="Q366" s="14">
        <f>IF(OR($O366="",$P366=""),"",IF($P366=0,"",$O366/$P366))</f>
        <v/>
      </c>
      <c r="R366" s="15">
        <f>IF(OR($B366="",$C366=""),"",ROUND(($C366-$B366)*1440,0))</f>
        <v/>
      </c>
      <c r="S366" s="16">
        <f>IF($O366="","",IF($O366&gt;0,"Win",IF($O366&lt;0,"Loss","Scratch")))</f>
        <v/>
      </c>
      <c r="T366" s="13">
        <f>IF($O366="","",SUM($O$2:$O366))</f>
        <v/>
      </c>
      <c r="U366" s="13">
        <f>IF($T366="","",$T366-MAX(0,MAX($T$2:$T366)))</f>
        <v/>
      </c>
    </row>
    <row r="367">
      <c r="A367" s="7" t="n"/>
      <c r="B367" s="8" t="n"/>
      <c r="C367" s="8" t="n"/>
      <c r="D367" s="9" t="n"/>
      <c r="E367" s="9" t="n"/>
      <c r="F367" s="10" t="n"/>
      <c r="G367" s="11" t="n"/>
      <c r="H367" s="11" t="n"/>
      <c r="I367" s="11" t="n"/>
      <c r="J367" s="12" t="n"/>
      <c r="K367" s="9" t="n"/>
      <c r="L367" s="9" t="n"/>
      <c r="M367" s="9" t="n"/>
      <c r="N367" s="13">
        <f>IF(OR($E367="",$F367="",$G367="",$H367=""),"",ROUND(($H367-$G367)*$F367*IF($E367="Short",-1,1),2))</f>
        <v/>
      </c>
      <c r="O367" s="13">
        <f>IF($N367="","",ROUND($N367-N($J367),2))</f>
        <v/>
      </c>
      <c r="P367" s="13">
        <f>IF(OR($F367="",$G367="",$I367=""),"",ABS($G367-$I367)*$F367)</f>
        <v/>
      </c>
      <c r="Q367" s="14">
        <f>IF(OR($O367="",$P367=""),"",IF($P367=0,"",$O367/$P367))</f>
        <v/>
      </c>
      <c r="R367" s="15">
        <f>IF(OR($B367="",$C367=""),"",ROUND(($C367-$B367)*1440,0))</f>
        <v/>
      </c>
      <c r="S367" s="16">
        <f>IF($O367="","",IF($O367&gt;0,"Win",IF($O367&lt;0,"Loss","Scratch")))</f>
        <v/>
      </c>
      <c r="T367" s="13">
        <f>IF($O367="","",SUM($O$2:$O367))</f>
        <v/>
      </c>
      <c r="U367" s="13">
        <f>IF($T367="","",$T367-MAX(0,MAX($T$2:$T367)))</f>
        <v/>
      </c>
    </row>
    <row r="368">
      <c r="A368" s="7" t="n"/>
      <c r="B368" s="8" t="n"/>
      <c r="C368" s="8" t="n"/>
      <c r="D368" s="9" t="n"/>
      <c r="E368" s="9" t="n"/>
      <c r="F368" s="10" t="n"/>
      <c r="G368" s="11" t="n"/>
      <c r="H368" s="11" t="n"/>
      <c r="I368" s="11" t="n"/>
      <c r="J368" s="12" t="n"/>
      <c r="K368" s="9" t="n"/>
      <c r="L368" s="9" t="n"/>
      <c r="M368" s="9" t="n"/>
      <c r="N368" s="13">
        <f>IF(OR($E368="",$F368="",$G368="",$H368=""),"",ROUND(($H368-$G368)*$F368*IF($E368="Short",-1,1),2))</f>
        <v/>
      </c>
      <c r="O368" s="13">
        <f>IF($N368="","",ROUND($N368-N($J368),2))</f>
        <v/>
      </c>
      <c r="P368" s="13">
        <f>IF(OR($F368="",$G368="",$I368=""),"",ABS($G368-$I368)*$F368)</f>
        <v/>
      </c>
      <c r="Q368" s="14">
        <f>IF(OR($O368="",$P368=""),"",IF($P368=0,"",$O368/$P368))</f>
        <v/>
      </c>
      <c r="R368" s="15">
        <f>IF(OR($B368="",$C368=""),"",ROUND(($C368-$B368)*1440,0))</f>
        <v/>
      </c>
      <c r="S368" s="16">
        <f>IF($O368="","",IF($O368&gt;0,"Win",IF($O368&lt;0,"Loss","Scratch")))</f>
        <v/>
      </c>
      <c r="T368" s="13">
        <f>IF($O368="","",SUM($O$2:$O368))</f>
        <v/>
      </c>
      <c r="U368" s="13">
        <f>IF($T368="","",$T368-MAX(0,MAX($T$2:$T368)))</f>
        <v/>
      </c>
    </row>
    <row r="369">
      <c r="A369" s="7" t="n"/>
      <c r="B369" s="8" t="n"/>
      <c r="C369" s="8" t="n"/>
      <c r="D369" s="9" t="n"/>
      <c r="E369" s="9" t="n"/>
      <c r="F369" s="10" t="n"/>
      <c r="G369" s="11" t="n"/>
      <c r="H369" s="11" t="n"/>
      <c r="I369" s="11" t="n"/>
      <c r="J369" s="12" t="n"/>
      <c r="K369" s="9" t="n"/>
      <c r="L369" s="9" t="n"/>
      <c r="M369" s="9" t="n"/>
      <c r="N369" s="13">
        <f>IF(OR($E369="",$F369="",$G369="",$H369=""),"",ROUND(($H369-$G369)*$F369*IF($E369="Short",-1,1),2))</f>
        <v/>
      </c>
      <c r="O369" s="13">
        <f>IF($N369="","",ROUND($N369-N($J369),2))</f>
        <v/>
      </c>
      <c r="P369" s="13">
        <f>IF(OR($F369="",$G369="",$I369=""),"",ABS($G369-$I369)*$F369)</f>
        <v/>
      </c>
      <c r="Q369" s="14">
        <f>IF(OR($O369="",$P369=""),"",IF($P369=0,"",$O369/$P369))</f>
        <v/>
      </c>
      <c r="R369" s="15">
        <f>IF(OR($B369="",$C369=""),"",ROUND(($C369-$B369)*1440,0))</f>
        <v/>
      </c>
      <c r="S369" s="16">
        <f>IF($O369="","",IF($O369&gt;0,"Win",IF($O369&lt;0,"Loss","Scratch")))</f>
        <v/>
      </c>
      <c r="T369" s="13">
        <f>IF($O369="","",SUM($O$2:$O369))</f>
        <v/>
      </c>
      <c r="U369" s="13">
        <f>IF($T369="","",$T369-MAX(0,MAX($T$2:$T369)))</f>
        <v/>
      </c>
    </row>
    <row r="370">
      <c r="A370" s="7" t="n"/>
      <c r="B370" s="8" t="n"/>
      <c r="C370" s="8" t="n"/>
      <c r="D370" s="9" t="n"/>
      <c r="E370" s="9" t="n"/>
      <c r="F370" s="10" t="n"/>
      <c r="G370" s="11" t="n"/>
      <c r="H370" s="11" t="n"/>
      <c r="I370" s="11" t="n"/>
      <c r="J370" s="12" t="n"/>
      <c r="K370" s="9" t="n"/>
      <c r="L370" s="9" t="n"/>
      <c r="M370" s="9" t="n"/>
      <c r="N370" s="13">
        <f>IF(OR($E370="",$F370="",$G370="",$H370=""),"",ROUND(($H370-$G370)*$F370*IF($E370="Short",-1,1),2))</f>
        <v/>
      </c>
      <c r="O370" s="13">
        <f>IF($N370="","",ROUND($N370-N($J370),2))</f>
        <v/>
      </c>
      <c r="P370" s="13">
        <f>IF(OR($F370="",$G370="",$I370=""),"",ABS($G370-$I370)*$F370)</f>
        <v/>
      </c>
      <c r="Q370" s="14">
        <f>IF(OR($O370="",$P370=""),"",IF($P370=0,"",$O370/$P370))</f>
        <v/>
      </c>
      <c r="R370" s="15">
        <f>IF(OR($B370="",$C370=""),"",ROUND(($C370-$B370)*1440,0))</f>
        <v/>
      </c>
      <c r="S370" s="16">
        <f>IF($O370="","",IF($O370&gt;0,"Win",IF($O370&lt;0,"Loss","Scratch")))</f>
        <v/>
      </c>
      <c r="T370" s="13">
        <f>IF($O370="","",SUM($O$2:$O370))</f>
        <v/>
      </c>
      <c r="U370" s="13">
        <f>IF($T370="","",$T370-MAX(0,MAX($T$2:$T370)))</f>
        <v/>
      </c>
    </row>
    <row r="371">
      <c r="A371" s="7" t="n"/>
      <c r="B371" s="8" t="n"/>
      <c r="C371" s="8" t="n"/>
      <c r="D371" s="9" t="n"/>
      <c r="E371" s="9" t="n"/>
      <c r="F371" s="10" t="n"/>
      <c r="G371" s="11" t="n"/>
      <c r="H371" s="11" t="n"/>
      <c r="I371" s="11" t="n"/>
      <c r="J371" s="12" t="n"/>
      <c r="K371" s="9" t="n"/>
      <c r="L371" s="9" t="n"/>
      <c r="M371" s="9" t="n"/>
      <c r="N371" s="13">
        <f>IF(OR($E371="",$F371="",$G371="",$H371=""),"",ROUND(($H371-$G371)*$F371*IF($E371="Short",-1,1),2))</f>
        <v/>
      </c>
      <c r="O371" s="13">
        <f>IF($N371="","",ROUND($N371-N($J371),2))</f>
        <v/>
      </c>
      <c r="P371" s="13">
        <f>IF(OR($F371="",$G371="",$I371=""),"",ABS($G371-$I371)*$F371)</f>
        <v/>
      </c>
      <c r="Q371" s="14">
        <f>IF(OR($O371="",$P371=""),"",IF($P371=0,"",$O371/$P371))</f>
        <v/>
      </c>
      <c r="R371" s="15">
        <f>IF(OR($B371="",$C371=""),"",ROUND(($C371-$B371)*1440,0))</f>
        <v/>
      </c>
      <c r="S371" s="16">
        <f>IF($O371="","",IF($O371&gt;0,"Win",IF($O371&lt;0,"Loss","Scratch")))</f>
        <v/>
      </c>
      <c r="T371" s="13">
        <f>IF($O371="","",SUM($O$2:$O371))</f>
        <v/>
      </c>
      <c r="U371" s="13">
        <f>IF($T371="","",$T371-MAX(0,MAX($T$2:$T371)))</f>
        <v/>
      </c>
    </row>
    <row r="372">
      <c r="A372" s="7" t="n"/>
      <c r="B372" s="8" t="n"/>
      <c r="C372" s="8" t="n"/>
      <c r="D372" s="9" t="n"/>
      <c r="E372" s="9" t="n"/>
      <c r="F372" s="10" t="n"/>
      <c r="G372" s="11" t="n"/>
      <c r="H372" s="11" t="n"/>
      <c r="I372" s="11" t="n"/>
      <c r="J372" s="12" t="n"/>
      <c r="K372" s="9" t="n"/>
      <c r="L372" s="9" t="n"/>
      <c r="M372" s="9" t="n"/>
      <c r="N372" s="13">
        <f>IF(OR($E372="",$F372="",$G372="",$H372=""),"",ROUND(($H372-$G372)*$F372*IF($E372="Short",-1,1),2))</f>
        <v/>
      </c>
      <c r="O372" s="13">
        <f>IF($N372="","",ROUND($N372-N($J372),2))</f>
        <v/>
      </c>
      <c r="P372" s="13">
        <f>IF(OR($F372="",$G372="",$I372=""),"",ABS($G372-$I372)*$F372)</f>
        <v/>
      </c>
      <c r="Q372" s="14">
        <f>IF(OR($O372="",$P372=""),"",IF($P372=0,"",$O372/$P372))</f>
        <v/>
      </c>
      <c r="R372" s="15">
        <f>IF(OR($B372="",$C372=""),"",ROUND(($C372-$B372)*1440,0))</f>
        <v/>
      </c>
      <c r="S372" s="16">
        <f>IF($O372="","",IF($O372&gt;0,"Win",IF($O372&lt;0,"Loss","Scratch")))</f>
        <v/>
      </c>
      <c r="T372" s="13">
        <f>IF($O372="","",SUM($O$2:$O372))</f>
        <v/>
      </c>
      <c r="U372" s="13">
        <f>IF($T372="","",$T372-MAX(0,MAX($T$2:$T372)))</f>
        <v/>
      </c>
    </row>
    <row r="373">
      <c r="A373" s="7" t="n"/>
      <c r="B373" s="8" t="n"/>
      <c r="C373" s="8" t="n"/>
      <c r="D373" s="9" t="n"/>
      <c r="E373" s="9" t="n"/>
      <c r="F373" s="10" t="n"/>
      <c r="G373" s="11" t="n"/>
      <c r="H373" s="11" t="n"/>
      <c r="I373" s="11" t="n"/>
      <c r="J373" s="12" t="n"/>
      <c r="K373" s="9" t="n"/>
      <c r="L373" s="9" t="n"/>
      <c r="M373" s="9" t="n"/>
      <c r="N373" s="13">
        <f>IF(OR($E373="",$F373="",$G373="",$H373=""),"",ROUND(($H373-$G373)*$F373*IF($E373="Short",-1,1),2))</f>
        <v/>
      </c>
      <c r="O373" s="13">
        <f>IF($N373="","",ROUND($N373-N($J373),2))</f>
        <v/>
      </c>
      <c r="P373" s="13">
        <f>IF(OR($F373="",$G373="",$I373=""),"",ABS($G373-$I373)*$F373)</f>
        <v/>
      </c>
      <c r="Q373" s="14">
        <f>IF(OR($O373="",$P373=""),"",IF($P373=0,"",$O373/$P373))</f>
        <v/>
      </c>
      <c r="R373" s="15">
        <f>IF(OR($B373="",$C373=""),"",ROUND(($C373-$B373)*1440,0))</f>
        <v/>
      </c>
      <c r="S373" s="16">
        <f>IF($O373="","",IF($O373&gt;0,"Win",IF($O373&lt;0,"Loss","Scratch")))</f>
        <v/>
      </c>
      <c r="T373" s="13">
        <f>IF($O373="","",SUM($O$2:$O373))</f>
        <v/>
      </c>
      <c r="U373" s="13">
        <f>IF($T373="","",$T373-MAX(0,MAX($T$2:$T373)))</f>
        <v/>
      </c>
    </row>
    <row r="374">
      <c r="A374" s="7" t="n"/>
      <c r="B374" s="8" t="n"/>
      <c r="C374" s="8" t="n"/>
      <c r="D374" s="9" t="n"/>
      <c r="E374" s="9" t="n"/>
      <c r="F374" s="10" t="n"/>
      <c r="G374" s="11" t="n"/>
      <c r="H374" s="11" t="n"/>
      <c r="I374" s="11" t="n"/>
      <c r="J374" s="12" t="n"/>
      <c r="K374" s="9" t="n"/>
      <c r="L374" s="9" t="n"/>
      <c r="M374" s="9" t="n"/>
      <c r="N374" s="13">
        <f>IF(OR($E374="",$F374="",$G374="",$H374=""),"",ROUND(($H374-$G374)*$F374*IF($E374="Short",-1,1),2))</f>
        <v/>
      </c>
      <c r="O374" s="13">
        <f>IF($N374="","",ROUND($N374-N($J374),2))</f>
        <v/>
      </c>
      <c r="P374" s="13">
        <f>IF(OR($F374="",$G374="",$I374=""),"",ABS($G374-$I374)*$F374)</f>
        <v/>
      </c>
      <c r="Q374" s="14">
        <f>IF(OR($O374="",$P374=""),"",IF($P374=0,"",$O374/$P374))</f>
        <v/>
      </c>
      <c r="R374" s="15">
        <f>IF(OR($B374="",$C374=""),"",ROUND(($C374-$B374)*1440,0))</f>
        <v/>
      </c>
      <c r="S374" s="16">
        <f>IF($O374="","",IF($O374&gt;0,"Win",IF($O374&lt;0,"Loss","Scratch")))</f>
        <v/>
      </c>
      <c r="T374" s="13">
        <f>IF($O374="","",SUM($O$2:$O374))</f>
        <v/>
      </c>
      <c r="U374" s="13">
        <f>IF($T374="","",$T374-MAX(0,MAX($T$2:$T374)))</f>
        <v/>
      </c>
    </row>
    <row r="375">
      <c r="A375" s="7" t="n"/>
      <c r="B375" s="8" t="n"/>
      <c r="C375" s="8" t="n"/>
      <c r="D375" s="9" t="n"/>
      <c r="E375" s="9" t="n"/>
      <c r="F375" s="10" t="n"/>
      <c r="G375" s="11" t="n"/>
      <c r="H375" s="11" t="n"/>
      <c r="I375" s="11" t="n"/>
      <c r="J375" s="12" t="n"/>
      <c r="K375" s="9" t="n"/>
      <c r="L375" s="9" t="n"/>
      <c r="M375" s="9" t="n"/>
      <c r="N375" s="13">
        <f>IF(OR($E375="",$F375="",$G375="",$H375=""),"",ROUND(($H375-$G375)*$F375*IF($E375="Short",-1,1),2))</f>
        <v/>
      </c>
      <c r="O375" s="13">
        <f>IF($N375="","",ROUND($N375-N($J375),2))</f>
        <v/>
      </c>
      <c r="P375" s="13">
        <f>IF(OR($F375="",$G375="",$I375=""),"",ABS($G375-$I375)*$F375)</f>
        <v/>
      </c>
      <c r="Q375" s="14">
        <f>IF(OR($O375="",$P375=""),"",IF($P375=0,"",$O375/$P375))</f>
        <v/>
      </c>
      <c r="R375" s="15">
        <f>IF(OR($B375="",$C375=""),"",ROUND(($C375-$B375)*1440,0))</f>
        <v/>
      </c>
      <c r="S375" s="16">
        <f>IF($O375="","",IF($O375&gt;0,"Win",IF($O375&lt;0,"Loss","Scratch")))</f>
        <v/>
      </c>
      <c r="T375" s="13">
        <f>IF($O375="","",SUM($O$2:$O375))</f>
        <v/>
      </c>
      <c r="U375" s="13">
        <f>IF($T375="","",$T375-MAX(0,MAX($T$2:$T375)))</f>
        <v/>
      </c>
    </row>
    <row r="376">
      <c r="A376" s="7" t="n"/>
      <c r="B376" s="8" t="n"/>
      <c r="C376" s="8" t="n"/>
      <c r="D376" s="9" t="n"/>
      <c r="E376" s="9" t="n"/>
      <c r="F376" s="10" t="n"/>
      <c r="G376" s="11" t="n"/>
      <c r="H376" s="11" t="n"/>
      <c r="I376" s="11" t="n"/>
      <c r="J376" s="12" t="n"/>
      <c r="K376" s="9" t="n"/>
      <c r="L376" s="9" t="n"/>
      <c r="M376" s="9" t="n"/>
      <c r="N376" s="13">
        <f>IF(OR($E376="",$F376="",$G376="",$H376=""),"",ROUND(($H376-$G376)*$F376*IF($E376="Short",-1,1),2))</f>
        <v/>
      </c>
      <c r="O376" s="13">
        <f>IF($N376="","",ROUND($N376-N($J376),2))</f>
        <v/>
      </c>
      <c r="P376" s="13">
        <f>IF(OR($F376="",$G376="",$I376=""),"",ABS($G376-$I376)*$F376)</f>
        <v/>
      </c>
      <c r="Q376" s="14">
        <f>IF(OR($O376="",$P376=""),"",IF($P376=0,"",$O376/$P376))</f>
        <v/>
      </c>
      <c r="R376" s="15">
        <f>IF(OR($B376="",$C376=""),"",ROUND(($C376-$B376)*1440,0))</f>
        <v/>
      </c>
      <c r="S376" s="16">
        <f>IF($O376="","",IF($O376&gt;0,"Win",IF($O376&lt;0,"Loss","Scratch")))</f>
        <v/>
      </c>
      <c r="T376" s="13">
        <f>IF($O376="","",SUM($O$2:$O376))</f>
        <v/>
      </c>
      <c r="U376" s="13">
        <f>IF($T376="","",$T376-MAX(0,MAX($T$2:$T376)))</f>
        <v/>
      </c>
    </row>
    <row r="377">
      <c r="A377" s="7" t="n"/>
      <c r="B377" s="8" t="n"/>
      <c r="C377" s="8" t="n"/>
      <c r="D377" s="9" t="n"/>
      <c r="E377" s="9" t="n"/>
      <c r="F377" s="10" t="n"/>
      <c r="G377" s="11" t="n"/>
      <c r="H377" s="11" t="n"/>
      <c r="I377" s="11" t="n"/>
      <c r="J377" s="12" t="n"/>
      <c r="K377" s="9" t="n"/>
      <c r="L377" s="9" t="n"/>
      <c r="M377" s="9" t="n"/>
      <c r="N377" s="13">
        <f>IF(OR($E377="",$F377="",$G377="",$H377=""),"",ROUND(($H377-$G377)*$F377*IF($E377="Short",-1,1),2))</f>
        <v/>
      </c>
      <c r="O377" s="13">
        <f>IF($N377="","",ROUND($N377-N($J377),2))</f>
        <v/>
      </c>
      <c r="P377" s="13">
        <f>IF(OR($F377="",$G377="",$I377=""),"",ABS($G377-$I377)*$F377)</f>
        <v/>
      </c>
      <c r="Q377" s="14">
        <f>IF(OR($O377="",$P377=""),"",IF($P377=0,"",$O377/$P377))</f>
        <v/>
      </c>
      <c r="R377" s="15">
        <f>IF(OR($B377="",$C377=""),"",ROUND(($C377-$B377)*1440,0))</f>
        <v/>
      </c>
      <c r="S377" s="16">
        <f>IF($O377="","",IF($O377&gt;0,"Win",IF($O377&lt;0,"Loss","Scratch")))</f>
        <v/>
      </c>
      <c r="T377" s="13">
        <f>IF($O377="","",SUM($O$2:$O377))</f>
        <v/>
      </c>
      <c r="U377" s="13">
        <f>IF($T377="","",$T377-MAX(0,MAX($T$2:$T377)))</f>
        <v/>
      </c>
    </row>
    <row r="378">
      <c r="A378" s="7" t="n"/>
      <c r="B378" s="8" t="n"/>
      <c r="C378" s="8" t="n"/>
      <c r="D378" s="9" t="n"/>
      <c r="E378" s="9" t="n"/>
      <c r="F378" s="10" t="n"/>
      <c r="G378" s="11" t="n"/>
      <c r="H378" s="11" t="n"/>
      <c r="I378" s="11" t="n"/>
      <c r="J378" s="12" t="n"/>
      <c r="K378" s="9" t="n"/>
      <c r="L378" s="9" t="n"/>
      <c r="M378" s="9" t="n"/>
      <c r="N378" s="13">
        <f>IF(OR($E378="",$F378="",$G378="",$H378=""),"",ROUND(($H378-$G378)*$F378*IF($E378="Short",-1,1),2))</f>
        <v/>
      </c>
      <c r="O378" s="13">
        <f>IF($N378="","",ROUND($N378-N($J378),2))</f>
        <v/>
      </c>
      <c r="P378" s="13">
        <f>IF(OR($F378="",$G378="",$I378=""),"",ABS($G378-$I378)*$F378)</f>
        <v/>
      </c>
      <c r="Q378" s="14">
        <f>IF(OR($O378="",$P378=""),"",IF($P378=0,"",$O378/$P378))</f>
        <v/>
      </c>
      <c r="R378" s="15">
        <f>IF(OR($B378="",$C378=""),"",ROUND(($C378-$B378)*1440,0))</f>
        <v/>
      </c>
      <c r="S378" s="16">
        <f>IF($O378="","",IF($O378&gt;0,"Win",IF($O378&lt;0,"Loss","Scratch")))</f>
        <v/>
      </c>
      <c r="T378" s="13">
        <f>IF($O378="","",SUM($O$2:$O378))</f>
        <v/>
      </c>
      <c r="U378" s="13">
        <f>IF($T378="","",$T378-MAX(0,MAX($T$2:$T378)))</f>
        <v/>
      </c>
    </row>
    <row r="379">
      <c r="A379" s="7" t="n"/>
      <c r="B379" s="8" t="n"/>
      <c r="C379" s="8" t="n"/>
      <c r="D379" s="9" t="n"/>
      <c r="E379" s="9" t="n"/>
      <c r="F379" s="10" t="n"/>
      <c r="G379" s="11" t="n"/>
      <c r="H379" s="11" t="n"/>
      <c r="I379" s="11" t="n"/>
      <c r="J379" s="12" t="n"/>
      <c r="K379" s="9" t="n"/>
      <c r="L379" s="9" t="n"/>
      <c r="M379" s="9" t="n"/>
      <c r="N379" s="13">
        <f>IF(OR($E379="",$F379="",$G379="",$H379=""),"",ROUND(($H379-$G379)*$F379*IF($E379="Short",-1,1),2))</f>
        <v/>
      </c>
      <c r="O379" s="13">
        <f>IF($N379="","",ROUND($N379-N($J379),2))</f>
        <v/>
      </c>
      <c r="P379" s="13">
        <f>IF(OR($F379="",$G379="",$I379=""),"",ABS($G379-$I379)*$F379)</f>
        <v/>
      </c>
      <c r="Q379" s="14">
        <f>IF(OR($O379="",$P379=""),"",IF($P379=0,"",$O379/$P379))</f>
        <v/>
      </c>
      <c r="R379" s="15">
        <f>IF(OR($B379="",$C379=""),"",ROUND(($C379-$B379)*1440,0))</f>
        <v/>
      </c>
      <c r="S379" s="16">
        <f>IF($O379="","",IF($O379&gt;0,"Win",IF($O379&lt;0,"Loss","Scratch")))</f>
        <v/>
      </c>
      <c r="T379" s="13">
        <f>IF($O379="","",SUM($O$2:$O379))</f>
        <v/>
      </c>
      <c r="U379" s="13">
        <f>IF($T379="","",$T379-MAX(0,MAX($T$2:$T379)))</f>
        <v/>
      </c>
    </row>
    <row r="380">
      <c r="A380" s="7" t="n"/>
      <c r="B380" s="8" t="n"/>
      <c r="C380" s="8" t="n"/>
      <c r="D380" s="9" t="n"/>
      <c r="E380" s="9" t="n"/>
      <c r="F380" s="10" t="n"/>
      <c r="G380" s="11" t="n"/>
      <c r="H380" s="11" t="n"/>
      <c r="I380" s="11" t="n"/>
      <c r="J380" s="12" t="n"/>
      <c r="K380" s="9" t="n"/>
      <c r="L380" s="9" t="n"/>
      <c r="M380" s="9" t="n"/>
      <c r="N380" s="13">
        <f>IF(OR($E380="",$F380="",$G380="",$H380=""),"",ROUND(($H380-$G380)*$F380*IF($E380="Short",-1,1),2))</f>
        <v/>
      </c>
      <c r="O380" s="13">
        <f>IF($N380="","",ROUND($N380-N($J380),2))</f>
        <v/>
      </c>
      <c r="P380" s="13">
        <f>IF(OR($F380="",$G380="",$I380=""),"",ABS($G380-$I380)*$F380)</f>
        <v/>
      </c>
      <c r="Q380" s="14">
        <f>IF(OR($O380="",$P380=""),"",IF($P380=0,"",$O380/$P380))</f>
        <v/>
      </c>
      <c r="R380" s="15">
        <f>IF(OR($B380="",$C380=""),"",ROUND(($C380-$B380)*1440,0))</f>
        <v/>
      </c>
      <c r="S380" s="16">
        <f>IF($O380="","",IF($O380&gt;0,"Win",IF($O380&lt;0,"Loss","Scratch")))</f>
        <v/>
      </c>
      <c r="T380" s="13">
        <f>IF($O380="","",SUM($O$2:$O380))</f>
        <v/>
      </c>
      <c r="U380" s="13">
        <f>IF($T380="","",$T380-MAX(0,MAX($T$2:$T380)))</f>
        <v/>
      </c>
    </row>
    <row r="381">
      <c r="A381" s="7" t="n"/>
      <c r="B381" s="8" t="n"/>
      <c r="C381" s="8" t="n"/>
      <c r="D381" s="9" t="n"/>
      <c r="E381" s="9" t="n"/>
      <c r="F381" s="10" t="n"/>
      <c r="G381" s="11" t="n"/>
      <c r="H381" s="11" t="n"/>
      <c r="I381" s="11" t="n"/>
      <c r="J381" s="12" t="n"/>
      <c r="K381" s="9" t="n"/>
      <c r="L381" s="9" t="n"/>
      <c r="M381" s="9" t="n"/>
      <c r="N381" s="13">
        <f>IF(OR($E381="",$F381="",$G381="",$H381=""),"",ROUND(($H381-$G381)*$F381*IF($E381="Short",-1,1),2))</f>
        <v/>
      </c>
      <c r="O381" s="13">
        <f>IF($N381="","",ROUND($N381-N($J381),2))</f>
        <v/>
      </c>
      <c r="P381" s="13">
        <f>IF(OR($F381="",$G381="",$I381=""),"",ABS($G381-$I381)*$F381)</f>
        <v/>
      </c>
      <c r="Q381" s="14">
        <f>IF(OR($O381="",$P381=""),"",IF($P381=0,"",$O381/$P381))</f>
        <v/>
      </c>
      <c r="R381" s="15">
        <f>IF(OR($B381="",$C381=""),"",ROUND(($C381-$B381)*1440,0))</f>
        <v/>
      </c>
      <c r="S381" s="16">
        <f>IF($O381="","",IF($O381&gt;0,"Win",IF($O381&lt;0,"Loss","Scratch")))</f>
        <v/>
      </c>
      <c r="T381" s="13">
        <f>IF($O381="","",SUM($O$2:$O381))</f>
        <v/>
      </c>
      <c r="U381" s="13">
        <f>IF($T381="","",$T381-MAX(0,MAX($T$2:$T381)))</f>
        <v/>
      </c>
    </row>
    <row r="382">
      <c r="A382" s="7" t="n"/>
      <c r="B382" s="8" t="n"/>
      <c r="C382" s="8" t="n"/>
      <c r="D382" s="9" t="n"/>
      <c r="E382" s="9" t="n"/>
      <c r="F382" s="10" t="n"/>
      <c r="G382" s="11" t="n"/>
      <c r="H382" s="11" t="n"/>
      <c r="I382" s="11" t="n"/>
      <c r="J382" s="12" t="n"/>
      <c r="K382" s="9" t="n"/>
      <c r="L382" s="9" t="n"/>
      <c r="M382" s="9" t="n"/>
      <c r="N382" s="13">
        <f>IF(OR($E382="",$F382="",$G382="",$H382=""),"",ROUND(($H382-$G382)*$F382*IF($E382="Short",-1,1),2))</f>
        <v/>
      </c>
      <c r="O382" s="13">
        <f>IF($N382="","",ROUND($N382-N($J382),2))</f>
        <v/>
      </c>
      <c r="P382" s="13">
        <f>IF(OR($F382="",$G382="",$I382=""),"",ABS($G382-$I382)*$F382)</f>
        <v/>
      </c>
      <c r="Q382" s="14">
        <f>IF(OR($O382="",$P382=""),"",IF($P382=0,"",$O382/$P382))</f>
        <v/>
      </c>
      <c r="R382" s="15">
        <f>IF(OR($B382="",$C382=""),"",ROUND(($C382-$B382)*1440,0))</f>
        <v/>
      </c>
      <c r="S382" s="16">
        <f>IF($O382="","",IF($O382&gt;0,"Win",IF($O382&lt;0,"Loss","Scratch")))</f>
        <v/>
      </c>
      <c r="T382" s="13">
        <f>IF($O382="","",SUM($O$2:$O382))</f>
        <v/>
      </c>
      <c r="U382" s="13">
        <f>IF($T382="","",$T382-MAX(0,MAX($T$2:$T382)))</f>
        <v/>
      </c>
    </row>
    <row r="383">
      <c r="A383" s="7" t="n"/>
      <c r="B383" s="8" t="n"/>
      <c r="C383" s="8" t="n"/>
      <c r="D383" s="9" t="n"/>
      <c r="E383" s="9" t="n"/>
      <c r="F383" s="10" t="n"/>
      <c r="G383" s="11" t="n"/>
      <c r="H383" s="11" t="n"/>
      <c r="I383" s="11" t="n"/>
      <c r="J383" s="12" t="n"/>
      <c r="K383" s="9" t="n"/>
      <c r="L383" s="9" t="n"/>
      <c r="M383" s="9" t="n"/>
      <c r="N383" s="13">
        <f>IF(OR($E383="",$F383="",$G383="",$H383=""),"",ROUND(($H383-$G383)*$F383*IF($E383="Short",-1,1),2))</f>
        <v/>
      </c>
      <c r="O383" s="13">
        <f>IF($N383="","",ROUND($N383-N($J383),2))</f>
        <v/>
      </c>
      <c r="P383" s="13">
        <f>IF(OR($F383="",$G383="",$I383=""),"",ABS($G383-$I383)*$F383)</f>
        <v/>
      </c>
      <c r="Q383" s="14">
        <f>IF(OR($O383="",$P383=""),"",IF($P383=0,"",$O383/$P383))</f>
        <v/>
      </c>
      <c r="R383" s="15">
        <f>IF(OR($B383="",$C383=""),"",ROUND(($C383-$B383)*1440,0))</f>
        <v/>
      </c>
      <c r="S383" s="16">
        <f>IF($O383="","",IF($O383&gt;0,"Win",IF($O383&lt;0,"Loss","Scratch")))</f>
        <v/>
      </c>
      <c r="T383" s="13">
        <f>IF($O383="","",SUM($O$2:$O383))</f>
        <v/>
      </c>
      <c r="U383" s="13">
        <f>IF($T383="","",$T383-MAX(0,MAX($T$2:$T383)))</f>
        <v/>
      </c>
    </row>
    <row r="384">
      <c r="A384" s="7" t="n"/>
      <c r="B384" s="8" t="n"/>
      <c r="C384" s="8" t="n"/>
      <c r="D384" s="9" t="n"/>
      <c r="E384" s="9" t="n"/>
      <c r="F384" s="10" t="n"/>
      <c r="G384" s="11" t="n"/>
      <c r="H384" s="11" t="n"/>
      <c r="I384" s="11" t="n"/>
      <c r="J384" s="12" t="n"/>
      <c r="K384" s="9" t="n"/>
      <c r="L384" s="9" t="n"/>
      <c r="M384" s="9" t="n"/>
      <c r="N384" s="13">
        <f>IF(OR($E384="",$F384="",$G384="",$H384=""),"",ROUND(($H384-$G384)*$F384*IF($E384="Short",-1,1),2))</f>
        <v/>
      </c>
      <c r="O384" s="13">
        <f>IF($N384="","",ROUND($N384-N($J384),2))</f>
        <v/>
      </c>
      <c r="P384" s="13">
        <f>IF(OR($F384="",$G384="",$I384=""),"",ABS($G384-$I384)*$F384)</f>
        <v/>
      </c>
      <c r="Q384" s="14">
        <f>IF(OR($O384="",$P384=""),"",IF($P384=0,"",$O384/$P384))</f>
        <v/>
      </c>
      <c r="R384" s="15">
        <f>IF(OR($B384="",$C384=""),"",ROUND(($C384-$B384)*1440,0))</f>
        <v/>
      </c>
      <c r="S384" s="16">
        <f>IF($O384="","",IF($O384&gt;0,"Win",IF($O384&lt;0,"Loss","Scratch")))</f>
        <v/>
      </c>
      <c r="T384" s="13">
        <f>IF($O384="","",SUM($O$2:$O384))</f>
        <v/>
      </c>
      <c r="U384" s="13">
        <f>IF($T384="","",$T384-MAX(0,MAX($T$2:$T384)))</f>
        <v/>
      </c>
    </row>
    <row r="385">
      <c r="A385" s="7" t="n"/>
      <c r="B385" s="8" t="n"/>
      <c r="C385" s="8" t="n"/>
      <c r="D385" s="9" t="n"/>
      <c r="E385" s="9" t="n"/>
      <c r="F385" s="10" t="n"/>
      <c r="G385" s="11" t="n"/>
      <c r="H385" s="11" t="n"/>
      <c r="I385" s="11" t="n"/>
      <c r="J385" s="12" t="n"/>
      <c r="K385" s="9" t="n"/>
      <c r="L385" s="9" t="n"/>
      <c r="M385" s="9" t="n"/>
      <c r="N385" s="13">
        <f>IF(OR($E385="",$F385="",$G385="",$H385=""),"",ROUND(($H385-$G385)*$F385*IF($E385="Short",-1,1),2))</f>
        <v/>
      </c>
      <c r="O385" s="13">
        <f>IF($N385="","",ROUND($N385-N($J385),2))</f>
        <v/>
      </c>
      <c r="P385" s="13">
        <f>IF(OR($F385="",$G385="",$I385=""),"",ABS($G385-$I385)*$F385)</f>
        <v/>
      </c>
      <c r="Q385" s="14">
        <f>IF(OR($O385="",$P385=""),"",IF($P385=0,"",$O385/$P385))</f>
        <v/>
      </c>
      <c r="R385" s="15">
        <f>IF(OR($B385="",$C385=""),"",ROUND(($C385-$B385)*1440,0))</f>
        <v/>
      </c>
      <c r="S385" s="16">
        <f>IF($O385="","",IF($O385&gt;0,"Win",IF($O385&lt;0,"Loss","Scratch")))</f>
        <v/>
      </c>
      <c r="T385" s="13">
        <f>IF($O385="","",SUM($O$2:$O385))</f>
        <v/>
      </c>
      <c r="U385" s="13">
        <f>IF($T385="","",$T385-MAX(0,MAX($T$2:$T385)))</f>
        <v/>
      </c>
    </row>
    <row r="386">
      <c r="A386" s="7" t="n"/>
      <c r="B386" s="8" t="n"/>
      <c r="C386" s="8" t="n"/>
      <c r="D386" s="9" t="n"/>
      <c r="E386" s="9" t="n"/>
      <c r="F386" s="10" t="n"/>
      <c r="G386" s="11" t="n"/>
      <c r="H386" s="11" t="n"/>
      <c r="I386" s="11" t="n"/>
      <c r="J386" s="12" t="n"/>
      <c r="K386" s="9" t="n"/>
      <c r="L386" s="9" t="n"/>
      <c r="M386" s="9" t="n"/>
      <c r="N386" s="13">
        <f>IF(OR($E386="",$F386="",$G386="",$H386=""),"",ROUND(($H386-$G386)*$F386*IF($E386="Short",-1,1),2))</f>
        <v/>
      </c>
      <c r="O386" s="13">
        <f>IF($N386="","",ROUND($N386-N($J386),2))</f>
        <v/>
      </c>
      <c r="P386" s="13">
        <f>IF(OR($F386="",$G386="",$I386=""),"",ABS($G386-$I386)*$F386)</f>
        <v/>
      </c>
      <c r="Q386" s="14">
        <f>IF(OR($O386="",$P386=""),"",IF($P386=0,"",$O386/$P386))</f>
        <v/>
      </c>
      <c r="R386" s="15">
        <f>IF(OR($B386="",$C386=""),"",ROUND(($C386-$B386)*1440,0))</f>
        <v/>
      </c>
      <c r="S386" s="16">
        <f>IF($O386="","",IF($O386&gt;0,"Win",IF($O386&lt;0,"Loss","Scratch")))</f>
        <v/>
      </c>
      <c r="T386" s="13">
        <f>IF($O386="","",SUM($O$2:$O386))</f>
        <v/>
      </c>
      <c r="U386" s="13">
        <f>IF($T386="","",$T386-MAX(0,MAX($T$2:$T386)))</f>
        <v/>
      </c>
    </row>
    <row r="387">
      <c r="A387" s="7" t="n"/>
      <c r="B387" s="8" t="n"/>
      <c r="C387" s="8" t="n"/>
      <c r="D387" s="9" t="n"/>
      <c r="E387" s="9" t="n"/>
      <c r="F387" s="10" t="n"/>
      <c r="G387" s="11" t="n"/>
      <c r="H387" s="11" t="n"/>
      <c r="I387" s="11" t="n"/>
      <c r="J387" s="12" t="n"/>
      <c r="K387" s="9" t="n"/>
      <c r="L387" s="9" t="n"/>
      <c r="M387" s="9" t="n"/>
      <c r="N387" s="13">
        <f>IF(OR($E387="",$F387="",$G387="",$H387=""),"",ROUND(($H387-$G387)*$F387*IF($E387="Short",-1,1),2))</f>
        <v/>
      </c>
      <c r="O387" s="13">
        <f>IF($N387="","",ROUND($N387-N($J387),2))</f>
        <v/>
      </c>
      <c r="P387" s="13">
        <f>IF(OR($F387="",$G387="",$I387=""),"",ABS($G387-$I387)*$F387)</f>
        <v/>
      </c>
      <c r="Q387" s="14">
        <f>IF(OR($O387="",$P387=""),"",IF($P387=0,"",$O387/$P387))</f>
        <v/>
      </c>
      <c r="R387" s="15">
        <f>IF(OR($B387="",$C387=""),"",ROUND(($C387-$B387)*1440,0))</f>
        <v/>
      </c>
      <c r="S387" s="16">
        <f>IF($O387="","",IF($O387&gt;0,"Win",IF($O387&lt;0,"Loss","Scratch")))</f>
        <v/>
      </c>
      <c r="T387" s="13">
        <f>IF($O387="","",SUM($O$2:$O387))</f>
        <v/>
      </c>
      <c r="U387" s="13">
        <f>IF($T387="","",$T387-MAX(0,MAX($T$2:$T387)))</f>
        <v/>
      </c>
    </row>
    <row r="388">
      <c r="A388" s="7" t="n"/>
      <c r="B388" s="8" t="n"/>
      <c r="C388" s="8" t="n"/>
      <c r="D388" s="9" t="n"/>
      <c r="E388" s="9" t="n"/>
      <c r="F388" s="10" t="n"/>
      <c r="G388" s="11" t="n"/>
      <c r="H388" s="11" t="n"/>
      <c r="I388" s="11" t="n"/>
      <c r="J388" s="12" t="n"/>
      <c r="K388" s="9" t="n"/>
      <c r="L388" s="9" t="n"/>
      <c r="M388" s="9" t="n"/>
      <c r="N388" s="13">
        <f>IF(OR($E388="",$F388="",$G388="",$H388=""),"",ROUND(($H388-$G388)*$F388*IF($E388="Short",-1,1),2))</f>
        <v/>
      </c>
      <c r="O388" s="13">
        <f>IF($N388="","",ROUND($N388-N($J388),2))</f>
        <v/>
      </c>
      <c r="P388" s="13">
        <f>IF(OR($F388="",$G388="",$I388=""),"",ABS($G388-$I388)*$F388)</f>
        <v/>
      </c>
      <c r="Q388" s="14">
        <f>IF(OR($O388="",$P388=""),"",IF($P388=0,"",$O388/$P388))</f>
        <v/>
      </c>
      <c r="R388" s="15">
        <f>IF(OR($B388="",$C388=""),"",ROUND(($C388-$B388)*1440,0))</f>
        <v/>
      </c>
      <c r="S388" s="16">
        <f>IF($O388="","",IF($O388&gt;0,"Win",IF($O388&lt;0,"Loss","Scratch")))</f>
        <v/>
      </c>
      <c r="T388" s="13">
        <f>IF($O388="","",SUM($O$2:$O388))</f>
        <v/>
      </c>
      <c r="U388" s="13">
        <f>IF($T388="","",$T388-MAX(0,MAX($T$2:$T388)))</f>
        <v/>
      </c>
    </row>
    <row r="389">
      <c r="A389" s="7" t="n"/>
      <c r="B389" s="8" t="n"/>
      <c r="C389" s="8" t="n"/>
      <c r="D389" s="9" t="n"/>
      <c r="E389" s="9" t="n"/>
      <c r="F389" s="10" t="n"/>
      <c r="G389" s="11" t="n"/>
      <c r="H389" s="11" t="n"/>
      <c r="I389" s="11" t="n"/>
      <c r="J389" s="12" t="n"/>
      <c r="K389" s="9" t="n"/>
      <c r="L389" s="9" t="n"/>
      <c r="M389" s="9" t="n"/>
      <c r="N389" s="13">
        <f>IF(OR($E389="",$F389="",$G389="",$H389=""),"",ROUND(($H389-$G389)*$F389*IF($E389="Short",-1,1),2))</f>
        <v/>
      </c>
      <c r="O389" s="13">
        <f>IF($N389="","",ROUND($N389-N($J389),2))</f>
        <v/>
      </c>
      <c r="P389" s="13">
        <f>IF(OR($F389="",$G389="",$I389=""),"",ABS($G389-$I389)*$F389)</f>
        <v/>
      </c>
      <c r="Q389" s="14">
        <f>IF(OR($O389="",$P389=""),"",IF($P389=0,"",$O389/$P389))</f>
        <v/>
      </c>
      <c r="R389" s="15">
        <f>IF(OR($B389="",$C389=""),"",ROUND(($C389-$B389)*1440,0))</f>
        <v/>
      </c>
      <c r="S389" s="16">
        <f>IF($O389="","",IF($O389&gt;0,"Win",IF($O389&lt;0,"Loss","Scratch")))</f>
        <v/>
      </c>
      <c r="T389" s="13">
        <f>IF($O389="","",SUM($O$2:$O389))</f>
        <v/>
      </c>
      <c r="U389" s="13">
        <f>IF($T389="","",$T389-MAX(0,MAX($T$2:$T389)))</f>
        <v/>
      </c>
    </row>
    <row r="390">
      <c r="A390" s="7" t="n"/>
      <c r="B390" s="8" t="n"/>
      <c r="C390" s="8" t="n"/>
      <c r="D390" s="9" t="n"/>
      <c r="E390" s="9" t="n"/>
      <c r="F390" s="10" t="n"/>
      <c r="G390" s="11" t="n"/>
      <c r="H390" s="11" t="n"/>
      <c r="I390" s="11" t="n"/>
      <c r="J390" s="12" t="n"/>
      <c r="K390" s="9" t="n"/>
      <c r="L390" s="9" t="n"/>
      <c r="M390" s="9" t="n"/>
      <c r="N390" s="13">
        <f>IF(OR($E390="",$F390="",$G390="",$H390=""),"",ROUND(($H390-$G390)*$F390*IF($E390="Short",-1,1),2))</f>
        <v/>
      </c>
      <c r="O390" s="13">
        <f>IF($N390="","",ROUND($N390-N($J390),2))</f>
        <v/>
      </c>
      <c r="P390" s="13">
        <f>IF(OR($F390="",$G390="",$I390=""),"",ABS($G390-$I390)*$F390)</f>
        <v/>
      </c>
      <c r="Q390" s="14">
        <f>IF(OR($O390="",$P390=""),"",IF($P390=0,"",$O390/$P390))</f>
        <v/>
      </c>
      <c r="R390" s="15">
        <f>IF(OR($B390="",$C390=""),"",ROUND(($C390-$B390)*1440,0))</f>
        <v/>
      </c>
      <c r="S390" s="16">
        <f>IF($O390="","",IF($O390&gt;0,"Win",IF($O390&lt;0,"Loss","Scratch")))</f>
        <v/>
      </c>
      <c r="T390" s="13">
        <f>IF($O390="","",SUM($O$2:$O390))</f>
        <v/>
      </c>
      <c r="U390" s="13">
        <f>IF($T390="","",$T390-MAX(0,MAX($T$2:$T390)))</f>
        <v/>
      </c>
    </row>
    <row r="391">
      <c r="A391" s="7" t="n"/>
      <c r="B391" s="8" t="n"/>
      <c r="C391" s="8" t="n"/>
      <c r="D391" s="9" t="n"/>
      <c r="E391" s="9" t="n"/>
      <c r="F391" s="10" t="n"/>
      <c r="G391" s="11" t="n"/>
      <c r="H391" s="11" t="n"/>
      <c r="I391" s="11" t="n"/>
      <c r="J391" s="12" t="n"/>
      <c r="K391" s="9" t="n"/>
      <c r="L391" s="9" t="n"/>
      <c r="M391" s="9" t="n"/>
      <c r="N391" s="13">
        <f>IF(OR($E391="",$F391="",$G391="",$H391=""),"",ROUND(($H391-$G391)*$F391*IF($E391="Short",-1,1),2))</f>
        <v/>
      </c>
      <c r="O391" s="13">
        <f>IF($N391="","",ROUND($N391-N($J391),2))</f>
        <v/>
      </c>
      <c r="P391" s="13">
        <f>IF(OR($F391="",$G391="",$I391=""),"",ABS($G391-$I391)*$F391)</f>
        <v/>
      </c>
      <c r="Q391" s="14">
        <f>IF(OR($O391="",$P391=""),"",IF($P391=0,"",$O391/$P391))</f>
        <v/>
      </c>
      <c r="R391" s="15">
        <f>IF(OR($B391="",$C391=""),"",ROUND(($C391-$B391)*1440,0))</f>
        <v/>
      </c>
      <c r="S391" s="16">
        <f>IF($O391="","",IF($O391&gt;0,"Win",IF($O391&lt;0,"Loss","Scratch")))</f>
        <v/>
      </c>
      <c r="T391" s="13">
        <f>IF($O391="","",SUM($O$2:$O391))</f>
        <v/>
      </c>
      <c r="U391" s="13">
        <f>IF($T391="","",$T391-MAX(0,MAX($T$2:$T391)))</f>
        <v/>
      </c>
    </row>
    <row r="392">
      <c r="A392" s="7" t="n"/>
      <c r="B392" s="8" t="n"/>
      <c r="C392" s="8" t="n"/>
      <c r="D392" s="9" t="n"/>
      <c r="E392" s="9" t="n"/>
      <c r="F392" s="10" t="n"/>
      <c r="G392" s="11" t="n"/>
      <c r="H392" s="11" t="n"/>
      <c r="I392" s="11" t="n"/>
      <c r="J392" s="12" t="n"/>
      <c r="K392" s="9" t="n"/>
      <c r="L392" s="9" t="n"/>
      <c r="M392" s="9" t="n"/>
      <c r="N392" s="13">
        <f>IF(OR($E392="",$F392="",$G392="",$H392=""),"",ROUND(($H392-$G392)*$F392*IF($E392="Short",-1,1),2))</f>
        <v/>
      </c>
      <c r="O392" s="13">
        <f>IF($N392="","",ROUND($N392-N($J392),2))</f>
        <v/>
      </c>
      <c r="P392" s="13">
        <f>IF(OR($F392="",$G392="",$I392=""),"",ABS($G392-$I392)*$F392)</f>
        <v/>
      </c>
      <c r="Q392" s="14">
        <f>IF(OR($O392="",$P392=""),"",IF($P392=0,"",$O392/$P392))</f>
        <v/>
      </c>
      <c r="R392" s="15">
        <f>IF(OR($B392="",$C392=""),"",ROUND(($C392-$B392)*1440,0))</f>
        <v/>
      </c>
      <c r="S392" s="16">
        <f>IF($O392="","",IF($O392&gt;0,"Win",IF($O392&lt;0,"Loss","Scratch")))</f>
        <v/>
      </c>
      <c r="T392" s="13">
        <f>IF($O392="","",SUM($O$2:$O392))</f>
        <v/>
      </c>
      <c r="U392" s="13">
        <f>IF($T392="","",$T392-MAX(0,MAX($T$2:$T392)))</f>
        <v/>
      </c>
    </row>
    <row r="393">
      <c r="A393" s="7" t="n"/>
      <c r="B393" s="8" t="n"/>
      <c r="C393" s="8" t="n"/>
      <c r="D393" s="9" t="n"/>
      <c r="E393" s="9" t="n"/>
      <c r="F393" s="10" t="n"/>
      <c r="G393" s="11" t="n"/>
      <c r="H393" s="11" t="n"/>
      <c r="I393" s="11" t="n"/>
      <c r="J393" s="12" t="n"/>
      <c r="K393" s="9" t="n"/>
      <c r="L393" s="9" t="n"/>
      <c r="M393" s="9" t="n"/>
      <c r="N393" s="13">
        <f>IF(OR($E393="",$F393="",$G393="",$H393=""),"",ROUND(($H393-$G393)*$F393*IF($E393="Short",-1,1),2))</f>
        <v/>
      </c>
      <c r="O393" s="13">
        <f>IF($N393="","",ROUND($N393-N($J393),2))</f>
        <v/>
      </c>
      <c r="P393" s="13">
        <f>IF(OR($F393="",$G393="",$I393=""),"",ABS($G393-$I393)*$F393)</f>
        <v/>
      </c>
      <c r="Q393" s="14">
        <f>IF(OR($O393="",$P393=""),"",IF($P393=0,"",$O393/$P393))</f>
        <v/>
      </c>
      <c r="R393" s="15">
        <f>IF(OR($B393="",$C393=""),"",ROUND(($C393-$B393)*1440,0))</f>
        <v/>
      </c>
      <c r="S393" s="16">
        <f>IF($O393="","",IF($O393&gt;0,"Win",IF($O393&lt;0,"Loss","Scratch")))</f>
        <v/>
      </c>
      <c r="T393" s="13">
        <f>IF($O393="","",SUM($O$2:$O393))</f>
        <v/>
      </c>
      <c r="U393" s="13">
        <f>IF($T393="","",$T393-MAX(0,MAX($T$2:$T393)))</f>
        <v/>
      </c>
    </row>
    <row r="394">
      <c r="A394" s="7" t="n"/>
      <c r="B394" s="8" t="n"/>
      <c r="C394" s="8" t="n"/>
      <c r="D394" s="9" t="n"/>
      <c r="E394" s="9" t="n"/>
      <c r="F394" s="10" t="n"/>
      <c r="G394" s="11" t="n"/>
      <c r="H394" s="11" t="n"/>
      <c r="I394" s="11" t="n"/>
      <c r="J394" s="12" t="n"/>
      <c r="K394" s="9" t="n"/>
      <c r="L394" s="9" t="n"/>
      <c r="M394" s="9" t="n"/>
      <c r="N394" s="13">
        <f>IF(OR($E394="",$F394="",$G394="",$H394=""),"",ROUND(($H394-$G394)*$F394*IF($E394="Short",-1,1),2))</f>
        <v/>
      </c>
      <c r="O394" s="13">
        <f>IF($N394="","",ROUND($N394-N($J394),2))</f>
        <v/>
      </c>
      <c r="P394" s="13">
        <f>IF(OR($F394="",$G394="",$I394=""),"",ABS($G394-$I394)*$F394)</f>
        <v/>
      </c>
      <c r="Q394" s="14">
        <f>IF(OR($O394="",$P394=""),"",IF($P394=0,"",$O394/$P394))</f>
        <v/>
      </c>
      <c r="R394" s="15">
        <f>IF(OR($B394="",$C394=""),"",ROUND(($C394-$B394)*1440,0))</f>
        <v/>
      </c>
      <c r="S394" s="16">
        <f>IF($O394="","",IF($O394&gt;0,"Win",IF($O394&lt;0,"Loss","Scratch")))</f>
        <v/>
      </c>
      <c r="T394" s="13">
        <f>IF($O394="","",SUM($O$2:$O394))</f>
        <v/>
      </c>
      <c r="U394" s="13">
        <f>IF($T394="","",$T394-MAX(0,MAX($T$2:$T394)))</f>
        <v/>
      </c>
    </row>
    <row r="395">
      <c r="A395" s="7" t="n"/>
      <c r="B395" s="8" t="n"/>
      <c r="C395" s="8" t="n"/>
      <c r="D395" s="9" t="n"/>
      <c r="E395" s="9" t="n"/>
      <c r="F395" s="10" t="n"/>
      <c r="G395" s="11" t="n"/>
      <c r="H395" s="11" t="n"/>
      <c r="I395" s="11" t="n"/>
      <c r="J395" s="12" t="n"/>
      <c r="K395" s="9" t="n"/>
      <c r="L395" s="9" t="n"/>
      <c r="M395" s="9" t="n"/>
      <c r="N395" s="13">
        <f>IF(OR($E395="",$F395="",$G395="",$H395=""),"",ROUND(($H395-$G395)*$F395*IF($E395="Short",-1,1),2))</f>
        <v/>
      </c>
      <c r="O395" s="13">
        <f>IF($N395="","",ROUND($N395-N($J395),2))</f>
        <v/>
      </c>
      <c r="P395" s="13">
        <f>IF(OR($F395="",$G395="",$I395=""),"",ABS($G395-$I395)*$F395)</f>
        <v/>
      </c>
      <c r="Q395" s="14">
        <f>IF(OR($O395="",$P395=""),"",IF($P395=0,"",$O395/$P395))</f>
        <v/>
      </c>
      <c r="R395" s="15">
        <f>IF(OR($B395="",$C395=""),"",ROUND(($C395-$B395)*1440,0))</f>
        <v/>
      </c>
      <c r="S395" s="16">
        <f>IF($O395="","",IF($O395&gt;0,"Win",IF($O395&lt;0,"Loss","Scratch")))</f>
        <v/>
      </c>
      <c r="T395" s="13">
        <f>IF($O395="","",SUM($O$2:$O395))</f>
        <v/>
      </c>
      <c r="U395" s="13">
        <f>IF($T395="","",$T395-MAX(0,MAX($T$2:$T395)))</f>
        <v/>
      </c>
    </row>
    <row r="396">
      <c r="A396" s="7" t="n"/>
      <c r="B396" s="8" t="n"/>
      <c r="C396" s="8" t="n"/>
      <c r="D396" s="9" t="n"/>
      <c r="E396" s="9" t="n"/>
      <c r="F396" s="10" t="n"/>
      <c r="G396" s="11" t="n"/>
      <c r="H396" s="11" t="n"/>
      <c r="I396" s="11" t="n"/>
      <c r="J396" s="12" t="n"/>
      <c r="K396" s="9" t="n"/>
      <c r="L396" s="9" t="n"/>
      <c r="M396" s="9" t="n"/>
      <c r="N396" s="13">
        <f>IF(OR($E396="",$F396="",$G396="",$H396=""),"",ROUND(($H396-$G396)*$F396*IF($E396="Short",-1,1),2))</f>
        <v/>
      </c>
      <c r="O396" s="13">
        <f>IF($N396="","",ROUND($N396-N($J396),2))</f>
        <v/>
      </c>
      <c r="P396" s="13">
        <f>IF(OR($F396="",$G396="",$I396=""),"",ABS($G396-$I396)*$F396)</f>
        <v/>
      </c>
      <c r="Q396" s="14">
        <f>IF(OR($O396="",$P396=""),"",IF($P396=0,"",$O396/$P396))</f>
        <v/>
      </c>
      <c r="R396" s="15">
        <f>IF(OR($B396="",$C396=""),"",ROUND(($C396-$B396)*1440,0))</f>
        <v/>
      </c>
      <c r="S396" s="16">
        <f>IF($O396="","",IF($O396&gt;0,"Win",IF($O396&lt;0,"Loss","Scratch")))</f>
        <v/>
      </c>
      <c r="T396" s="13">
        <f>IF($O396="","",SUM($O$2:$O396))</f>
        <v/>
      </c>
      <c r="U396" s="13">
        <f>IF($T396="","",$T396-MAX(0,MAX($T$2:$T396)))</f>
        <v/>
      </c>
    </row>
    <row r="397">
      <c r="A397" s="7" t="n"/>
      <c r="B397" s="8" t="n"/>
      <c r="C397" s="8" t="n"/>
      <c r="D397" s="9" t="n"/>
      <c r="E397" s="9" t="n"/>
      <c r="F397" s="10" t="n"/>
      <c r="G397" s="11" t="n"/>
      <c r="H397" s="11" t="n"/>
      <c r="I397" s="11" t="n"/>
      <c r="J397" s="12" t="n"/>
      <c r="K397" s="9" t="n"/>
      <c r="L397" s="9" t="n"/>
      <c r="M397" s="9" t="n"/>
      <c r="N397" s="13">
        <f>IF(OR($E397="",$F397="",$G397="",$H397=""),"",ROUND(($H397-$G397)*$F397*IF($E397="Short",-1,1),2))</f>
        <v/>
      </c>
      <c r="O397" s="13">
        <f>IF($N397="","",ROUND($N397-N($J397),2))</f>
        <v/>
      </c>
      <c r="P397" s="13">
        <f>IF(OR($F397="",$G397="",$I397=""),"",ABS($G397-$I397)*$F397)</f>
        <v/>
      </c>
      <c r="Q397" s="14">
        <f>IF(OR($O397="",$P397=""),"",IF($P397=0,"",$O397/$P397))</f>
        <v/>
      </c>
      <c r="R397" s="15">
        <f>IF(OR($B397="",$C397=""),"",ROUND(($C397-$B397)*1440,0))</f>
        <v/>
      </c>
      <c r="S397" s="16">
        <f>IF($O397="","",IF($O397&gt;0,"Win",IF($O397&lt;0,"Loss","Scratch")))</f>
        <v/>
      </c>
      <c r="T397" s="13">
        <f>IF($O397="","",SUM($O$2:$O397))</f>
        <v/>
      </c>
      <c r="U397" s="13">
        <f>IF($T397="","",$T397-MAX(0,MAX($T$2:$T397)))</f>
        <v/>
      </c>
    </row>
    <row r="398">
      <c r="A398" s="7" t="n"/>
      <c r="B398" s="8" t="n"/>
      <c r="C398" s="8" t="n"/>
      <c r="D398" s="9" t="n"/>
      <c r="E398" s="9" t="n"/>
      <c r="F398" s="10" t="n"/>
      <c r="G398" s="11" t="n"/>
      <c r="H398" s="11" t="n"/>
      <c r="I398" s="11" t="n"/>
      <c r="J398" s="12" t="n"/>
      <c r="K398" s="9" t="n"/>
      <c r="L398" s="9" t="n"/>
      <c r="M398" s="9" t="n"/>
      <c r="N398" s="13">
        <f>IF(OR($E398="",$F398="",$G398="",$H398=""),"",ROUND(($H398-$G398)*$F398*IF($E398="Short",-1,1),2))</f>
        <v/>
      </c>
      <c r="O398" s="13">
        <f>IF($N398="","",ROUND($N398-N($J398),2))</f>
        <v/>
      </c>
      <c r="P398" s="13">
        <f>IF(OR($F398="",$G398="",$I398=""),"",ABS($G398-$I398)*$F398)</f>
        <v/>
      </c>
      <c r="Q398" s="14">
        <f>IF(OR($O398="",$P398=""),"",IF($P398=0,"",$O398/$P398))</f>
        <v/>
      </c>
      <c r="R398" s="15">
        <f>IF(OR($B398="",$C398=""),"",ROUND(($C398-$B398)*1440,0))</f>
        <v/>
      </c>
      <c r="S398" s="16">
        <f>IF($O398="","",IF($O398&gt;0,"Win",IF($O398&lt;0,"Loss","Scratch")))</f>
        <v/>
      </c>
      <c r="T398" s="13">
        <f>IF($O398="","",SUM($O$2:$O398))</f>
        <v/>
      </c>
      <c r="U398" s="13">
        <f>IF($T398="","",$T398-MAX(0,MAX($T$2:$T398)))</f>
        <v/>
      </c>
    </row>
    <row r="399">
      <c r="A399" s="7" t="n"/>
      <c r="B399" s="8" t="n"/>
      <c r="C399" s="8" t="n"/>
      <c r="D399" s="9" t="n"/>
      <c r="E399" s="9" t="n"/>
      <c r="F399" s="10" t="n"/>
      <c r="G399" s="11" t="n"/>
      <c r="H399" s="11" t="n"/>
      <c r="I399" s="11" t="n"/>
      <c r="J399" s="12" t="n"/>
      <c r="K399" s="9" t="n"/>
      <c r="L399" s="9" t="n"/>
      <c r="M399" s="9" t="n"/>
      <c r="N399" s="13">
        <f>IF(OR($E399="",$F399="",$G399="",$H399=""),"",ROUND(($H399-$G399)*$F399*IF($E399="Short",-1,1),2))</f>
        <v/>
      </c>
      <c r="O399" s="13">
        <f>IF($N399="","",ROUND($N399-N($J399),2))</f>
        <v/>
      </c>
      <c r="P399" s="13">
        <f>IF(OR($F399="",$G399="",$I399=""),"",ABS($G399-$I399)*$F399)</f>
        <v/>
      </c>
      <c r="Q399" s="14">
        <f>IF(OR($O399="",$P399=""),"",IF($P399=0,"",$O399/$P399))</f>
        <v/>
      </c>
      <c r="R399" s="15">
        <f>IF(OR($B399="",$C399=""),"",ROUND(($C399-$B399)*1440,0))</f>
        <v/>
      </c>
      <c r="S399" s="16">
        <f>IF($O399="","",IF($O399&gt;0,"Win",IF($O399&lt;0,"Loss","Scratch")))</f>
        <v/>
      </c>
      <c r="T399" s="13">
        <f>IF($O399="","",SUM($O$2:$O399))</f>
        <v/>
      </c>
      <c r="U399" s="13">
        <f>IF($T399="","",$T399-MAX(0,MAX($T$2:$T399)))</f>
        <v/>
      </c>
    </row>
    <row r="400">
      <c r="A400" s="7" t="n"/>
      <c r="B400" s="8" t="n"/>
      <c r="C400" s="8" t="n"/>
      <c r="D400" s="9" t="n"/>
      <c r="E400" s="9" t="n"/>
      <c r="F400" s="10" t="n"/>
      <c r="G400" s="11" t="n"/>
      <c r="H400" s="11" t="n"/>
      <c r="I400" s="11" t="n"/>
      <c r="J400" s="12" t="n"/>
      <c r="K400" s="9" t="n"/>
      <c r="L400" s="9" t="n"/>
      <c r="M400" s="9" t="n"/>
      <c r="N400" s="13">
        <f>IF(OR($E400="",$F400="",$G400="",$H400=""),"",ROUND(($H400-$G400)*$F400*IF($E400="Short",-1,1),2))</f>
        <v/>
      </c>
      <c r="O400" s="13">
        <f>IF($N400="","",ROUND($N400-N($J400),2))</f>
        <v/>
      </c>
      <c r="P400" s="13">
        <f>IF(OR($F400="",$G400="",$I400=""),"",ABS($G400-$I400)*$F400)</f>
        <v/>
      </c>
      <c r="Q400" s="14">
        <f>IF(OR($O400="",$P400=""),"",IF($P400=0,"",$O400/$P400))</f>
        <v/>
      </c>
      <c r="R400" s="15">
        <f>IF(OR($B400="",$C400=""),"",ROUND(($C400-$B400)*1440,0))</f>
        <v/>
      </c>
      <c r="S400" s="16">
        <f>IF($O400="","",IF($O400&gt;0,"Win",IF($O400&lt;0,"Loss","Scratch")))</f>
        <v/>
      </c>
      <c r="T400" s="13">
        <f>IF($O400="","",SUM($O$2:$O400))</f>
        <v/>
      </c>
      <c r="U400" s="13">
        <f>IF($T400="","",$T400-MAX(0,MAX($T$2:$T400)))</f>
        <v/>
      </c>
    </row>
    <row r="401">
      <c r="A401" s="7" t="n"/>
      <c r="B401" s="8" t="n"/>
      <c r="C401" s="8" t="n"/>
      <c r="D401" s="9" t="n"/>
      <c r="E401" s="9" t="n"/>
      <c r="F401" s="10" t="n"/>
      <c r="G401" s="11" t="n"/>
      <c r="H401" s="11" t="n"/>
      <c r="I401" s="11" t="n"/>
      <c r="J401" s="12" t="n"/>
      <c r="K401" s="9" t="n"/>
      <c r="L401" s="9" t="n"/>
      <c r="M401" s="9" t="n"/>
      <c r="N401" s="13">
        <f>IF(OR($E401="",$F401="",$G401="",$H401=""),"",ROUND(($H401-$G401)*$F401*IF($E401="Short",-1,1),2))</f>
        <v/>
      </c>
      <c r="O401" s="13">
        <f>IF($N401="","",ROUND($N401-N($J401),2))</f>
        <v/>
      </c>
      <c r="P401" s="13">
        <f>IF(OR($F401="",$G401="",$I401=""),"",ABS($G401-$I401)*$F401)</f>
        <v/>
      </c>
      <c r="Q401" s="14">
        <f>IF(OR($O401="",$P401=""),"",IF($P401=0,"",$O401/$P401))</f>
        <v/>
      </c>
      <c r="R401" s="15">
        <f>IF(OR($B401="",$C401=""),"",ROUND(($C401-$B401)*1440,0))</f>
        <v/>
      </c>
      <c r="S401" s="16">
        <f>IF($O401="","",IF($O401&gt;0,"Win",IF($O401&lt;0,"Loss","Scratch")))</f>
        <v/>
      </c>
      <c r="T401" s="13">
        <f>IF($O401="","",SUM($O$2:$O401))</f>
        <v/>
      </c>
      <c r="U401" s="13">
        <f>IF($T401="","",$T401-MAX(0,MAX($T$2:$T401)))</f>
        <v/>
      </c>
    </row>
    <row r="402">
      <c r="A402" s="7" t="n"/>
      <c r="B402" s="8" t="n"/>
      <c r="C402" s="8" t="n"/>
      <c r="D402" s="9" t="n"/>
      <c r="E402" s="9" t="n"/>
      <c r="F402" s="10" t="n"/>
      <c r="G402" s="11" t="n"/>
      <c r="H402" s="11" t="n"/>
      <c r="I402" s="11" t="n"/>
      <c r="J402" s="12" t="n"/>
      <c r="K402" s="9" t="n"/>
      <c r="L402" s="9" t="n"/>
      <c r="M402" s="9" t="n"/>
      <c r="N402" s="13">
        <f>IF(OR($E402="",$F402="",$G402="",$H402=""),"",ROUND(($H402-$G402)*$F402*IF($E402="Short",-1,1),2))</f>
        <v/>
      </c>
      <c r="O402" s="13">
        <f>IF($N402="","",ROUND($N402-N($J402),2))</f>
        <v/>
      </c>
      <c r="P402" s="13">
        <f>IF(OR($F402="",$G402="",$I402=""),"",ABS($G402-$I402)*$F402)</f>
        <v/>
      </c>
      <c r="Q402" s="14">
        <f>IF(OR($O402="",$P402=""),"",IF($P402=0,"",$O402/$P402))</f>
        <v/>
      </c>
      <c r="R402" s="15">
        <f>IF(OR($B402="",$C402=""),"",ROUND(($C402-$B402)*1440,0))</f>
        <v/>
      </c>
      <c r="S402" s="16">
        <f>IF($O402="","",IF($O402&gt;0,"Win",IF($O402&lt;0,"Loss","Scratch")))</f>
        <v/>
      </c>
      <c r="T402" s="13">
        <f>IF($O402="","",SUM($O$2:$O402))</f>
        <v/>
      </c>
      <c r="U402" s="13">
        <f>IF($T402="","",$T402-MAX(0,MAX($T$2:$T402)))</f>
        <v/>
      </c>
    </row>
    <row r="403">
      <c r="A403" s="7" t="n"/>
      <c r="B403" s="8" t="n"/>
      <c r="C403" s="8" t="n"/>
      <c r="D403" s="9" t="n"/>
      <c r="E403" s="9" t="n"/>
      <c r="F403" s="10" t="n"/>
      <c r="G403" s="11" t="n"/>
      <c r="H403" s="11" t="n"/>
      <c r="I403" s="11" t="n"/>
      <c r="J403" s="12" t="n"/>
      <c r="K403" s="9" t="n"/>
      <c r="L403" s="9" t="n"/>
      <c r="M403" s="9" t="n"/>
      <c r="N403" s="13">
        <f>IF(OR($E403="",$F403="",$G403="",$H403=""),"",ROUND(($H403-$G403)*$F403*IF($E403="Short",-1,1),2))</f>
        <v/>
      </c>
      <c r="O403" s="13">
        <f>IF($N403="","",ROUND($N403-N($J403),2))</f>
        <v/>
      </c>
      <c r="P403" s="13">
        <f>IF(OR($F403="",$G403="",$I403=""),"",ABS($G403-$I403)*$F403)</f>
        <v/>
      </c>
      <c r="Q403" s="14">
        <f>IF(OR($O403="",$P403=""),"",IF($P403=0,"",$O403/$P403))</f>
        <v/>
      </c>
      <c r="R403" s="15">
        <f>IF(OR($B403="",$C403=""),"",ROUND(($C403-$B403)*1440,0))</f>
        <v/>
      </c>
      <c r="S403" s="16">
        <f>IF($O403="","",IF($O403&gt;0,"Win",IF($O403&lt;0,"Loss","Scratch")))</f>
        <v/>
      </c>
      <c r="T403" s="13">
        <f>IF($O403="","",SUM($O$2:$O403))</f>
        <v/>
      </c>
      <c r="U403" s="13">
        <f>IF($T403="","",$T403-MAX(0,MAX($T$2:$T403)))</f>
        <v/>
      </c>
    </row>
    <row r="404">
      <c r="A404" s="7" t="n"/>
      <c r="B404" s="8" t="n"/>
      <c r="C404" s="8" t="n"/>
      <c r="D404" s="9" t="n"/>
      <c r="E404" s="9" t="n"/>
      <c r="F404" s="10" t="n"/>
      <c r="G404" s="11" t="n"/>
      <c r="H404" s="11" t="n"/>
      <c r="I404" s="11" t="n"/>
      <c r="J404" s="12" t="n"/>
      <c r="K404" s="9" t="n"/>
      <c r="L404" s="9" t="n"/>
      <c r="M404" s="9" t="n"/>
      <c r="N404" s="13">
        <f>IF(OR($E404="",$F404="",$G404="",$H404=""),"",ROUND(($H404-$G404)*$F404*IF($E404="Short",-1,1),2))</f>
        <v/>
      </c>
      <c r="O404" s="13">
        <f>IF($N404="","",ROUND($N404-N($J404),2))</f>
        <v/>
      </c>
      <c r="P404" s="13">
        <f>IF(OR($F404="",$G404="",$I404=""),"",ABS($G404-$I404)*$F404)</f>
        <v/>
      </c>
      <c r="Q404" s="14">
        <f>IF(OR($O404="",$P404=""),"",IF($P404=0,"",$O404/$P404))</f>
        <v/>
      </c>
      <c r="R404" s="15">
        <f>IF(OR($B404="",$C404=""),"",ROUND(($C404-$B404)*1440,0))</f>
        <v/>
      </c>
      <c r="S404" s="16">
        <f>IF($O404="","",IF($O404&gt;0,"Win",IF($O404&lt;0,"Loss","Scratch")))</f>
        <v/>
      </c>
      <c r="T404" s="13">
        <f>IF($O404="","",SUM($O$2:$O404))</f>
        <v/>
      </c>
      <c r="U404" s="13">
        <f>IF($T404="","",$T404-MAX(0,MAX($T$2:$T404)))</f>
        <v/>
      </c>
    </row>
    <row r="405">
      <c r="A405" s="7" t="n"/>
      <c r="B405" s="8" t="n"/>
      <c r="C405" s="8" t="n"/>
      <c r="D405" s="9" t="n"/>
      <c r="E405" s="9" t="n"/>
      <c r="F405" s="10" t="n"/>
      <c r="G405" s="11" t="n"/>
      <c r="H405" s="11" t="n"/>
      <c r="I405" s="11" t="n"/>
      <c r="J405" s="12" t="n"/>
      <c r="K405" s="9" t="n"/>
      <c r="L405" s="9" t="n"/>
      <c r="M405" s="9" t="n"/>
      <c r="N405" s="13">
        <f>IF(OR($E405="",$F405="",$G405="",$H405=""),"",ROUND(($H405-$G405)*$F405*IF($E405="Short",-1,1),2))</f>
        <v/>
      </c>
      <c r="O405" s="13">
        <f>IF($N405="","",ROUND($N405-N($J405),2))</f>
        <v/>
      </c>
      <c r="P405" s="13">
        <f>IF(OR($F405="",$G405="",$I405=""),"",ABS($G405-$I405)*$F405)</f>
        <v/>
      </c>
      <c r="Q405" s="14">
        <f>IF(OR($O405="",$P405=""),"",IF($P405=0,"",$O405/$P405))</f>
        <v/>
      </c>
      <c r="R405" s="15">
        <f>IF(OR($B405="",$C405=""),"",ROUND(($C405-$B405)*1440,0))</f>
        <v/>
      </c>
      <c r="S405" s="16">
        <f>IF($O405="","",IF($O405&gt;0,"Win",IF($O405&lt;0,"Loss","Scratch")))</f>
        <v/>
      </c>
      <c r="T405" s="13">
        <f>IF($O405="","",SUM($O$2:$O405))</f>
        <v/>
      </c>
      <c r="U405" s="13">
        <f>IF($T405="","",$T405-MAX(0,MAX($T$2:$T405)))</f>
        <v/>
      </c>
    </row>
    <row r="406">
      <c r="A406" s="7" t="n"/>
      <c r="B406" s="8" t="n"/>
      <c r="C406" s="8" t="n"/>
      <c r="D406" s="9" t="n"/>
      <c r="E406" s="9" t="n"/>
      <c r="F406" s="10" t="n"/>
      <c r="G406" s="11" t="n"/>
      <c r="H406" s="11" t="n"/>
      <c r="I406" s="11" t="n"/>
      <c r="J406" s="12" t="n"/>
      <c r="K406" s="9" t="n"/>
      <c r="L406" s="9" t="n"/>
      <c r="M406" s="9" t="n"/>
      <c r="N406" s="13">
        <f>IF(OR($E406="",$F406="",$G406="",$H406=""),"",ROUND(($H406-$G406)*$F406*IF($E406="Short",-1,1),2))</f>
        <v/>
      </c>
      <c r="O406" s="13">
        <f>IF($N406="","",ROUND($N406-N($J406),2))</f>
        <v/>
      </c>
      <c r="P406" s="13">
        <f>IF(OR($F406="",$G406="",$I406=""),"",ABS($G406-$I406)*$F406)</f>
        <v/>
      </c>
      <c r="Q406" s="14">
        <f>IF(OR($O406="",$P406=""),"",IF($P406=0,"",$O406/$P406))</f>
        <v/>
      </c>
      <c r="R406" s="15">
        <f>IF(OR($B406="",$C406=""),"",ROUND(($C406-$B406)*1440,0))</f>
        <v/>
      </c>
      <c r="S406" s="16">
        <f>IF($O406="","",IF($O406&gt;0,"Win",IF($O406&lt;0,"Loss","Scratch")))</f>
        <v/>
      </c>
      <c r="T406" s="13">
        <f>IF($O406="","",SUM($O$2:$O406))</f>
        <v/>
      </c>
      <c r="U406" s="13">
        <f>IF($T406="","",$T406-MAX(0,MAX($T$2:$T406)))</f>
        <v/>
      </c>
    </row>
    <row r="407">
      <c r="A407" s="7" t="n"/>
      <c r="B407" s="8" t="n"/>
      <c r="C407" s="8" t="n"/>
      <c r="D407" s="9" t="n"/>
      <c r="E407" s="9" t="n"/>
      <c r="F407" s="10" t="n"/>
      <c r="G407" s="11" t="n"/>
      <c r="H407" s="11" t="n"/>
      <c r="I407" s="11" t="n"/>
      <c r="J407" s="12" t="n"/>
      <c r="K407" s="9" t="n"/>
      <c r="L407" s="9" t="n"/>
      <c r="M407" s="9" t="n"/>
      <c r="N407" s="13">
        <f>IF(OR($E407="",$F407="",$G407="",$H407=""),"",ROUND(($H407-$G407)*$F407*IF($E407="Short",-1,1),2))</f>
        <v/>
      </c>
      <c r="O407" s="13">
        <f>IF($N407="","",ROUND($N407-N($J407),2))</f>
        <v/>
      </c>
      <c r="P407" s="13">
        <f>IF(OR($F407="",$G407="",$I407=""),"",ABS($G407-$I407)*$F407)</f>
        <v/>
      </c>
      <c r="Q407" s="14">
        <f>IF(OR($O407="",$P407=""),"",IF($P407=0,"",$O407/$P407))</f>
        <v/>
      </c>
      <c r="R407" s="15">
        <f>IF(OR($B407="",$C407=""),"",ROUND(($C407-$B407)*1440,0))</f>
        <v/>
      </c>
      <c r="S407" s="16">
        <f>IF($O407="","",IF($O407&gt;0,"Win",IF($O407&lt;0,"Loss","Scratch")))</f>
        <v/>
      </c>
      <c r="T407" s="13">
        <f>IF($O407="","",SUM($O$2:$O407))</f>
        <v/>
      </c>
      <c r="U407" s="13">
        <f>IF($T407="","",$T407-MAX(0,MAX($T$2:$T407)))</f>
        <v/>
      </c>
    </row>
    <row r="408">
      <c r="A408" s="7" t="n"/>
      <c r="B408" s="8" t="n"/>
      <c r="C408" s="8" t="n"/>
      <c r="D408" s="9" t="n"/>
      <c r="E408" s="9" t="n"/>
      <c r="F408" s="10" t="n"/>
      <c r="G408" s="11" t="n"/>
      <c r="H408" s="11" t="n"/>
      <c r="I408" s="11" t="n"/>
      <c r="J408" s="12" t="n"/>
      <c r="K408" s="9" t="n"/>
      <c r="L408" s="9" t="n"/>
      <c r="M408" s="9" t="n"/>
      <c r="N408" s="13">
        <f>IF(OR($E408="",$F408="",$G408="",$H408=""),"",ROUND(($H408-$G408)*$F408*IF($E408="Short",-1,1),2))</f>
        <v/>
      </c>
      <c r="O408" s="13">
        <f>IF($N408="","",ROUND($N408-N($J408),2))</f>
        <v/>
      </c>
      <c r="P408" s="13">
        <f>IF(OR($F408="",$G408="",$I408=""),"",ABS($G408-$I408)*$F408)</f>
        <v/>
      </c>
      <c r="Q408" s="14">
        <f>IF(OR($O408="",$P408=""),"",IF($P408=0,"",$O408/$P408))</f>
        <v/>
      </c>
      <c r="R408" s="15">
        <f>IF(OR($B408="",$C408=""),"",ROUND(($C408-$B408)*1440,0))</f>
        <v/>
      </c>
      <c r="S408" s="16">
        <f>IF($O408="","",IF($O408&gt;0,"Win",IF($O408&lt;0,"Loss","Scratch")))</f>
        <v/>
      </c>
      <c r="T408" s="13">
        <f>IF($O408="","",SUM($O$2:$O408))</f>
        <v/>
      </c>
      <c r="U408" s="13">
        <f>IF($T408="","",$T408-MAX(0,MAX($T$2:$T408)))</f>
        <v/>
      </c>
    </row>
    <row r="409">
      <c r="A409" s="7" t="n"/>
      <c r="B409" s="8" t="n"/>
      <c r="C409" s="8" t="n"/>
      <c r="D409" s="9" t="n"/>
      <c r="E409" s="9" t="n"/>
      <c r="F409" s="10" t="n"/>
      <c r="G409" s="11" t="n"/>
      <c r="H409" s="11" t="n"/>
      <c r="I409" s="11" t="n"/>
      <c r="J409" s="12" t="n"/>
      <c r="K409" s="9" t="n"/>
      <c r="L409" s="9" t="n"/>
      <c r="M409" s="9" t="n"/>
      <c r="N409" s="13">
        <f>IF(OR($E409="",$F409="",$G409="",$H409=""),"",ROUND(($H409-$G409)*$F409*IF($E409="Short",-1,1),2))</f>
        <v/>
      </c>
      <c r="O409" s="13">
        <f>IF($N409="","",ROUND($N409-N($J409),2))</f>
        <v/>
      </c>
      <c r="P409" s="13">
        <f>IF(OR($F409="",$G409="",$I409=""),"",ABS($G409-$I409)*$F409)</f>
        <v/>
      </c>
      <c r="Q409" s="14">
        <f>IF(OR($O409="",$P409=""),"",IF($P409=0,"",$O409/$P409))</f>
        <v/>
      </c>
      <c r="R409" s="15">
        <f>IF(OR($B409="",$C409=""),"",ROUND(($C409-$B409)*1440,0))</f>
        <v/>
      </c>
      <c r="S409" s="16">
        <f>IF($O409="","",IF($O409&gt;0,"Win",IF($O409&lt;0,"Loss","Scratch")))</f>
        <v/>
      </c>
      <c r="T409" s="13">
        <f>IF($O409="","",SUM($O$2:$O409))</f>
        <v/>
      </c>
      <c r="U409" s="13">
        <f>IF($T409="","",$T409-MAX(0,MAX($T$2:$T409)))</f>
        <v/>
      </c>
    </row>
    <row r="410">
      <c r="A410" s="7" t="n"/>
      <c r="B410" s="8" t="n"/>
      <c r="C410" s="8" t="n"/>
      <c r="D410" s="9" t="n"/>
      <c r="E410" s="9" t="n"/>
      <c r="F410" s="10" t="n"/>
      <c r="G410" s="11" t="n"/>
      <c r="H410" s="11" t="n"/>
      <c r="I410" s="11" t="n"/>
      <c r="J410" s="12" t="n"/>
      <c r="K410" s="9" t="n"/>
      <c r="L410" s="9" t="n"/>
      <c r="M410" s="9" t="n"/>
      <c r="N410" s="13">
        <f>IF(OR($E410="",$F410="",$G410="",$H410=""),"",ROUND(($H410-$G410)*$F410*IF($E410="Short",-1,1),2))</f>
        <v/>
      </c>
      <c r="O410" s="13">
        <f>IF($N410="","",ROUND($N410-N($J410),2))</f>
        <v/>
      </c>
      <c r="P410" s="13">
        <f>IF(OR($F410="",$G410="",$I410=""),"",ABS($G410-$I410)*$F410)</f>
        <v/>
      </c>
      <c r="Q410" s="14">
        <f>IF(OR($O410="",$P410=""),"",IF($P410=0,"",$O410/$P410))</f>
        <v/>
      </c>
      <c r="R410" s="15">
        <f>IF(OR($B410="",$C410=""),"",ROUND(($C410-$B410)*1440,0))</f>
        <v/>
      </c>
      <c r="S410" s="16">
        <f>IF($O410="","",IF($O410&gt;0,"Win",IF($O410&lt;0,"Loss","Scratch")))</f>
        <v/>
      </c>
      <c r="T410" s="13">
        <f>IF($O410="","",SUM($O$2:$O410))</f>
        <v/>
      </c>
      <c r="U410" s="13">
        <f>IF($T410="","",$T410-MAX(0,MAX($T$2:$T410)))</f>
        <v/>
      </c>
    </row>
    <row r="411">
      <c r="A411" s="7" t="n"/>
      <c r="B411" s="8" t="n"/>
      <c r="C411" s="8" t="n"/>
      <c r="D411" s="9" t="n"/>
      <c r="E411" s="9" t="n"/>
      <c r="F411" s="10" t="n"/>
      <c r="G411" s="11" t="n"/>
      <c r="H411" s="11" t="n"/>
      <c r="I411" s="11" t="n"/>
      <c r="J411" s="12" t="n"/>
      <c r="K411" s="9" t="n"/>
      <c r="L411" s="9" t="n"/>
      <c r="M411" s="9" t="n"/>
      <c r="N411" s="13">
        <f>IF(OR($E411="",$F411="",$G411="",$H411=""),"",ROUND(($H411-$G411)*$F411*IF($E411="Short",-1,1),2))</f>
        <v/>
      </c>
      <c r="O411" s="13">
        <f>IF($N411="","",ROUND($N411-N($J411),2))</f>
        <v/>
      </c>
      <c r="P411" s="13">
        <f>IF(OR($F411="",$G411="",$I411=""),"",ABS($G411-$I411)*$F411)</f>
        <v/>
      </c>
      <c r="Q411" s="14">
        <f>IF(OR($O411="",$P411=""),"",IF($P411=0,"",$O411/$P411))</f>
        <v/>
      </c>
      <c r="R411" s="15">
        <f>IF(OR($B411="",$C411=""),"",ROUND(($C411-$B411)*1440,0))</f>
        <v/>
      </c>
      <c r="S411" s="16">
        <f>IF($O411="","",IF($O411&gt;0,"Win",IF($O411&lt;0,"Loss","Scratch")))</f>
        <v/>
      </c>
      <c r="T411" s="13">
        <f>IF($O411="","",SUM($O$2:$O411))</f>
        <v/>
      </c>
      <c r="U411" s="13">
        <f>IF($T411="","",$T411-MAX(0,MAX($T$2:$T411)))</f>
        <v/>
      </c>
    </row>
    <row r="412">
      <c r="A412" s="7" t="n"/>
      <c r="B412" s="8" t="n"/>
      <c r="C412" s="8" t="n"/>
      <c r="D412" s="9" t="n"/>
      <c r="E412" s="9" t="n"/>
      <c r="F412" s="10" t="n"/>
      <c r="G412" s="11" t="n"/>
      <c r="H412" s="11" t="n"/>
      <c r="I412" s="11" t="n"/>
      <c r="J412" s="12" t="n"/>
      <c r="K412" s="9" t="n"/>
      <c r="L412" s="9" t="n"/>
      <c r="M412" s="9" t="n"/>
      <c r="N412" s="13">
        <f>IF(OR($E412="",$F412="",$G412="",$H412=""),"",ROUND(($H412-$G412)*$F412*IF($E412="Short",-1,1),2))</f>
        <v/>
      </c>
      <c r="O412" s="13">
        <f>IF($N412="","",ROUND($N412-N($J412),2))</f>
        <v/>
      </c>
      <c r="P412" s="13">
        <f>IF(OR($F412="",$G412="",$I412=""),"",ABS($G412-$I412)*$F412)</f>
        <v/>
      </c>
      <c r="Q412" s="14">
        <f>IF(OR($O412="",$P412=""),"",IF($P412=0,"",$O412/$P412))</f>
        <v/>
      </c>
      <c r="R412" s="15">
        <f>IF(OR($B412="",$C412=""),"",ROUND(($C412-$B412)*1440,0))</f>
        <v/>
      </c>
      <c r="S412" s="16">
        <f>IF($O412="","",IF($O412&gt;0,"Win",IF($O412&lt;0,"Loss","Scratch")))</f>
        <v/>
      </c>
      <c r="T412" s="13">
        <f>IF($O412="","",SUM($O$2:$O412))</f>
        <v/>
      </c>
      <c r="U412" s="13">
        <f>IF($T412="","",$T412-MAX(0,MAX($T$2:$T412)))</f>
        <v/>
      </c>
    </row>
    <row r="413">
      <c r="A413" s="7" t="n"/>
      <c r="B413" s="8" t="n"/>
      <c r="C413" s="8" t="n"/>
      <c r="D413" s="9" t="n"/>
      <c r="E413" s="9" t="n"/>
      <c r="F413" s="10" t="n"/>
      <c r="G413" s="11" t="n"/>
      <c r="H413" s="11" t="n"/>
      <c r="I413" s="11" t="n"/>
      <c r="J413" s="12" t="n"/>
      <c r="K413" s="9" t="n"/>
      <c r="L413" s="9" t="n"/>
      <c r="M413" s="9" t="n"/>
      <c r="N413" s="13">
        <f>IF(OR($E413="",$F413="",$G413="",$H413=""),"",ROUND(($H413-$G413)*$F413*IF($E413="Short",-1,1),2))</f>
        <v/>
      </c>
      <c r="O413" s="13">
        <f>IF($N413="","",ROUND($N413-N($J413),2))</f>
        <v/>
      </c>
      <c r="P413" s="13">
        <f>IF(OR($F413="",$G413="",$I413=""),"",ABS($G413-$I413)*$F413)</f>
        <v/>
      </c>
      <c r="Q413" s="14">
        <f>IF(OR($O413="",$P413=""),"",IF($P413=0,"",$O413/$P413))</f>
        <v/>
      </c>
      <c r="R413" s="15">
        <f>IF(OR($B413="",$C413=""),"",ROUND(($C413-$B413)*1440,0))</f>
        <v/>
      </c>
      <c r="S413" s="16">
        <f>IF($O413="","",IF($O413&gt;0,"Win",IF($O413&lt;0,"Loss","Scratch")))</f>
        <v/>
      </c>
      <c r="T413" s="13">
        <f>IF($O413="","",SUM($O$2:$O413))</f>
        <v/>
      </c>
      <c r="U413" s="13">
        <f>IF($T413="","",$T413-MAX(0,MAX($T$2:$T413)))</f>
        <v/>
      </c>
    </row>
    <row r="414">
      <c r="A414" s="7" t="n"/>
      <c r="B414" s="8" t="n"/>
      <c r="C414" s="8" t="n"/>
      <c r="D414" s="9" t="n"/>
      <c r="E414" s="9" t="n"/>
      <c r="F414" s="10" t="n"/>
      <c r="G414" s="11" t="n"/>
      <c r="H414" s="11" t="n"/>
      <c r="I414" s="11" t="n"/>
      <c r="J414" s="12" t="n"/>
      <c r="K414" s="9" t="n"/>
      <c r="L414" s="9" t="n"/>
      <c r="M414" s="9" t="n"/>
      <c r="N414" s="13">
        <f>IF(OR($E414="",$F414="",$G414="",$H414=""),"",ROUND(($H414-$G414)*$F414*IF($E414="Short",-1,1),2))</f>
        <v/>
      </c>
      <c r="O414" s="13">
        <f>IF($N414="","",ROUND($N414-N($J414),2))</f>
        <v/>
      </c>
      <c r="P414" s="13">
        <f>IF(OR($F414="",$G414="",$I414=""),"",ABS($G414-$I414)*$F414)</f>
        <v/>
      </c>
      <c r="Q414" s="14">
        <f>IF(OR($O414="",$P414=""),"",IF($P414=0,"",$O414/$P414))</f>
        <v/>
      </c>
      <c r="R414" s="15">
        <f>IF(OR($B414="",$C414=""),"",ROUND(($C414-$B414)*1440,0))</f>
        <v/>
      </c>
      <c r="S414" s="16">
        <f>IF($O414="","",IF($O414&gt;0,"Win",IF($O414&lt;0,"Loss","Scratch")))</f>
        <v/>
      </c>
      <c r="T414" s="13">
        <f>IF($O414="","",SUM($O$2:$O414))</f>
        <v/>
      </c>
      <c r="U414" s="13">
        <f>IF($T414="","",$T414-MAX(0,MAX($T$2:$T414)))</f>
        <v/>
      </c>
    </row>
    <row r="415">
      <c r="A415" s="7" t="n"/>
      <c r="B415" s="8" t="n"/>
      <c r="C415" s="8" t="n"/>
      <c r="D415" s="9" t="n"/>
      <c r="E415" s="9" t="n"/>
      <c r="F415" s="10" t="n"/>
      <c r="G415" s="11" t="n"/>
      <c r="H415" s="11" t="n"/>
      <c r="I415" s="11" t="n"/>
      <c r="J415" s="12" t="n"/>
      <c r="K415" s="9" t="n"/>
      <c r="L415" s="9" t="n"/>
      <c r="M415" s="9" t="n"/>
      <c r="N415" s="13">
        <f>IF(OR($E415="",$F415="",$G415="",$H415=""),"",ROUND(($H415-$G415)*$F415*IF($E415="Short",-1,1),2))</f>
        <v/>
      </c>
      <c r="O415" s="13">
        <f>IF($N415="","",ROUND($N415-N($J415),2))</f>
        <v/>
      </c>
      <c r="P415" s="13">
        <f>IF(OR($F415="",$G415="",$I415=""),"",ABS($G415-$I415)*$F415)</f>
        <v/>
      </c>
      <c r="Q415" s="14">
        <f>IF(OR($O415="",$P415=""),"",IF($P415=0,"",$O415/$P415))</f>
        <v/>
      </c>
      <c r="R415" s="15">
        <f>IF(OR($B415="",$C415=""),"",ROUND(($C415-$B415)*1440,0))</f>
        <v/>
      </c>
      <c r="S415" s="16">
        <f>IF($O415="","",IF($O415&gt;0,"Win",IF($O415&lt;0,"Loss","Scratch")))</f>
        <v/>
      </c>
      <c r="T415" s="13">
        <f>IF($O415="","",SUM($O$2:$O415))</f>
        <v/>
      </c>
      <c r="U415" s="13">
        <f>IF($T415="","",$T415-MAX(0,MAX($T$2:$T415)))</f>
        <v/>
      </c>
    </row>
    <row r="416">
      <c r="A416" s="7" t="n"/>
      <c r="B416" s="8" t="n"/>
      <c r="C416" s="8" t="n"/>
      <c r="D416" s="9" t="n"/>
      <c r="E416" s="9" t="n"/>
      <c r="F416" s="10" t="n"/>
      <c r="G416" s="11" t="n"/>
      <c r="H416" s="11" t="n"/>
      <c r="I416" s="11" t="n"/>
      <c r="J416" s="12" t="n"/>
      <c r="K416" s="9" t="n"/>
      <c r="L416" s="9" t="n"/>
      <c r="M416" s="9" t="n"/>
      <c r="N416" s="13">
        <f>IF(OR($E416="",$F416="",$G416="",$H416=""),"",ROUND(($H416-$G416)*$F416*IF($E416="Short",-1,1),2))</f>
        <v/>
      </c>
      <c r="O416" s="13">
        <f>IF($N416="","",ROUND($N416-N($J416),2))</f>
        <v/>
      </c>
      <c r="P416" s="13">
        <f>IF(OR($F416="",$G416="",$I416=""),"",ABS($G416-$I416)*$F416)</f>
        <v/>
      </c>
      <c r="Q416" s="14">
        <f>IF(OR($O416="",$P416=""),"",IF($P416=0,"",$O416/$P416))</f>
        <v/>
      </c>
      <c r="R416" s="15">
        <f>IF(OR($B416="",$C416=""),"",ROUND(($C416-$B416)*1440,0))</f>
        <v/>
      </c>
      <c r="S416" s="16">
        <f>IF($O416="","",IF($O416&gt;0,"Win",IF($O416&lt;0,"Loss","Scratch")))</f>
        <v/>
      </c>
      <c r="T416" s="13">
        <f>IF($O416="","",SUM($O$2:$O416))</f>
        <v/>
      </c>
      <c r="U416" s="13">
        <f>IF($T416="","",$T416-MAX(0,MAX($T$2:$T416)))</f>
        <v/>
      </c>
    </row>
    <row r="417">
      <c r="A417" s="7" t="n"/>
      <c r="B417" s="8" t="n"/>
      <c r="C417" s="8" t="n"/>
      <c r="D417" s="9" t="n"/>
      <c r="E417" s="9" t="n"/>
      <c r="F417" s="10" t="n"/>
      <c r="G417" s="11" t="n"/>
      <c r="H417" s="11" t="n"/>
      <c r="I417" s="11" t="n"/>
      <c r="J417" s="12" t="n"/>
      <c r="K417" s="9" t="n"/>
      <c r="L417" s="9" t="n"/>
      <c r="M417" s="9" t="n"/>
      <c r="N417" s="13">
        <f>IF(OR($E417="",$F417="",$G417="",$H417=""),"",ROUND(($H417-$G417)*$F417*IF($E417="Short",-1,1),2))</f>
        <v/>
      </c>
      <c r="O417" s="13">
        <f>IF($N417="","",ROUND($N417-N($J417),2))</f>
        <v/>
      </c>
      <c r="P417" s="13">
        <f>IF(OR($F417="",$G417="",$I417=""),"",ABS($G417-$I417)*$F417)</f>
        <v/>
      </c>
      <c r="Q417" s="14">
        <f>IF(OR($O417="",$P417=""),"",IF($P417=0,"",$O417/$P417))</f>
        <v/>
      </c>
      <c r="R417" s="15">
        <f>IF(OR($B417="",$C417=""),"",ROUND(($C417-$B417)*1440,0))</f>
        <v/>
      </c>
      <c r="S417" s="16">
        <f>IF($O417="","",IF($O417&gt;0,"Win",IF($O417&lt;0,"Loss","Scratch")))</f>
        <v/>
      </c>
      <c r="T417" s="13">
        <f>IF($O417="","",SUM($O$2:$O417))</f>
        <v/>
      </c>
      <c r="U417" s="13">
        <f>IF($T417="","",$T417-MAX(0,MAX($T$2:$T417)))</f>
        <v/>
      </c>
    </row>
    <row r="418">
      <c r="A418" s="7" t="n"/>
      <c r="B418" s="8" t="n"/>
      <c r="C418" s="8" t="n"/>
      <c r="D418" s="9" t="n"/>
      <c r="E418" s="9" t="n"/>
      <c r="F418" s="10" t="n"/>
      <c r="G418" s="11" t="n"/>
      <c r="H418" s="11" t="n"/>
      <c r="I418" s="11" t="n"/>
      <c r="J418" s="12" t="n"/>
      <c r="K418" s="9" t="n"/>
      <c r="L418" s="9" t="n"/>
      <c r="M418" s="9" t="n"/>
      <c r="N418" s="13">
        <f>IF(OR($E418="",$F418="",$G418="",$H418=""),"",ROUND(($H418-$G418)*$F418*IF($E418="Short",-1,1),2))</f>
        <v/>
      </c>
      <c r="O418" s="13">
        <f>IF($N418="","",ROUND($N418-N($J418),2))</f>
        <v/>
      </c>
      <c r="P418" s="13">
        <f>IF(OR($F418="",$G418="",$I418=""),"",ABS($G418-$I418)*$F418)</f>
        <v/>
      </c>
      <c r="Q418" s="14">
        <f>IF(OR($O418="",$P418=""),"",IF($P418=0,"",$O418/$P418))</f>
        <v/>
      </c>
      <c r="R418" s="15">
        <f>IF(OR($B418="",$C418=""),"",ROUND(($C418-$B418)*1440,0))</f>
        <v/>
      </c>
      <c r="S418" s="16">
        <f>IF($O418="","",IF($O418&gt;0,"Win",IF($O418&lt;0,"Loss","Scratch")))</f>
        <v/>
      </c>
      <c r="T418" s="13">
        <f>IF($O418="","",SUM($O$2:$O418))</f>
        <v/>
      </c>
      <c r="U418" s="13">
        <f>IF($T418="","",$T418-MAX(0,MAX($T$2:$T418)))</f>
        <v/>
      </c>
    </row>
    <row r="419">
      <c r="A419" s="7" t="n"/>
      <c r="B419" s="8" t="n"/>
      <c r="C419" s="8" t="n"/>
      <c r="D419" s="9" t="n"/>
      <c r="E419" s="9" t="n"/>
      <c r="F419" s="10" t="n"/>
      <c r="G419" s="11" t="n"/>
      <c r="H419" s="11" t="n"/>
      <c r="I419" s="11" t="n"/>
      <c r="J419" s="12" t="n"/>
      <c r="K419" s="9" t="n"/>
      <c r="L419" s="9" t="n"/>
      <c r="M419" s="9" t="n"/>
      <c r="N419" s="13">
        <f>IF(OR($E419="",$F419="",$G419="",$H419=""),"",ROUND(($H419-$G419)*$F419*IF($E419="Short",-1,1),2))</f>
        <v/>
      </c>
      <c r="O419" s="13">
        <f>IF($N419="","",ROUND($N419-N($J419),2))</f>
        <v/>
      </c>
      <c r="P419" s="13">
        <f>IF(OR($F419="",$G419="",$I419=""),"",ABS($G419-$I419)*$F419)</f>
        <v/>
      </c>
      <c r="Q419" s="14">
        <f>IF(OR($O419="",$P419=""),"",IF($P419=0,"",$O419/$P419))</f>
        <v/>
      </c>
      <c r="R419" s="15">
        <f>IF(OR($B419="",$C419=""),"",ROUND(($C419-$B419)*1440,0))</f>
        <v/>
      </c>
      <c r="S419" s="16">
        <f>IF($O419="","",IF($O419&gt;0,"Win",IF($O419&lt;0,"Loss","Scratch")))</f>
        <v/>
      </c>
      <c r="T419" s="13">
        <f>IF($O419="","",SUM($O$2:$O419))</f>
        <v/>
      </c>
      <c r="U419" s="13">
        <f>IF($T419="","",$T419-MAX(0,MAX($T$2:$T419)))</f>
        <v/>
      </c>
    </row>
    <row r="420">
      <c r="A420" s="7" t="n"/>
      <c r="B420" s="8" t="n"/>
      <c r="C420" s="8" t="n"/>
      <c r="D420" s="9" t="n"/>
      <c r="E420" s="9" t="n"/>
      <c r="F420" s="10" t="n"/>
      <c r="G420" s="11" t="n"/>
      <c r="H420" s="11" t="n"/>
      <c r="I420" s="11" t="n"/>
      <c r="J420" s="12" t="n"/>
      <c r="K420" s="9" t="n"/>
      <c r="L420" s="9" t="n"/>
      <c r="M420" s="9" t="n"/>
      <c r="N420" s="13">
        <f>IF(OR($E420="",$F420="",$G420="",$H420=""),"",ROUND(($H420-$G420)*$F420*IF($E420="Short",-1,1),2))</f>
        <v/>
      </c>
      <c r="O420" s="13">
        <f>IF($N420="","",ROUND($N420-N($J420),2))</f>
        <v/>
      </c>
      <c r="P420" s="13">
        <f>IF(OR($F420="",$G420="",$I420=""),"",ABS($G420-$I420)*$F420)</f>
        <v/>
      </c>
      <c r="Q420" s="14">
        <f>IF(OR($O420="",$P420=""),"",IF($P420=0,"",$O420/$P420))</f>
        <v/>
      </c>
      <c r="R420" s="15">
        <f>IF(OR($B420="",$C420=""),"",ROUND(($C420-$B420)*1440,0))</f>
        <v/>
      </c>
      <c r="S420" s="16">
        <f>IF($O420="","",IF($O420&gt;0,"Win",IF($O420&lt;0,"Loss","Scratch")))</f>
        <v/>
      </c>
      <c r="T420" s="13">
        <f>IF($O420="","",SUM($O$2:$O420))</f>
        <v/>
      </c>
      <c r="U420" s="13">
        <f>IF($T420="","",$T420-MAX(0,MAX($T$2:$T420)))</f>
        <v/>
      </c>
    </row>
    <row r="421">
      <c r="A421" s="7" t="n"/>
      <c r="B421" s="8" t="n"/>
      <c r="C421" s="8" t="n"/>
      <c r="D421" s="9" t="n"/>
      <c r="E421" s="9" t="n"/>
      <c r="F421" s="10" t="n"/>
      <c r="G421" s="11" t="n"/>
      <c r="H421" s="11" t="n"/>
      <c r="I421" s="11" t="n"/>
      <c r="J421" s="12" t="n"/>
      <c r="K421" s="9" t="n"/>
      <c r="L421" s="9" t="n"/>
      <c r="M421" s="9" t="n"/>
      <c r="N421" s="13">
        <f>IF(OR($E421="",$F421="",$G421="",$H421=""),"",ROUND(($H421-$G421)*$F421*IF($E421="Short",-1,1),2))</f>
        <v/>
      </c>
      <c r="O421" s="13">
        <f>IF($N421="","",ROUND($N421-N($J421),2))</f>
        <v/>
      </c>
      <c r="P421" s="13">
        <f>IF(OR($F421="",$G421="",$I421=""),"",ABS($G421-$I421)*$F421)</f>
        <v/>
      </c>
      <c r="Q421" s="14">
        <f>IF(OR($O421="",$P421=""),"",IF($P421=0,"",$O421/$P421))</f>
        <v/>
      </c>
      <c r="R421" s="15">
        <f>IF(OR($B421="",$C421=""),"",ROUND(($C421-$B421)*1440,0))</f>
        <v/>
      </c>
      <c r="S421" s="16">
        <f>IF($O421="","",IF($O421&gt;0,"Win",IF($O421&lt;0,"Loss","Scratch")))</f>
        <v/>
      </c>
      <c r="T421" s="13">
        <f>IF($O421="","",SUM($O$2:$O421))</f>
        <v/>
      </c>
      <c r="U421" s="13">
        <f>IF($T421="","",$T421-MAX(0,MAX($T$2:$T421)))</f>
        <v/>
      </c>
    </row>
    <row r="422">
      <c r="A422" s="7" t="n"/>
      <c r="B422" s="8" t="n"/>
      <c r="C422" s="8" t="n"/>
      <c r="D422" s="9" t="n"/>
      <c r="E422" s="9" t="n"/>
      <c r="F422" s="10" t="n"/>
      <c r="G422" s="11" t="n"/>
      <c r="H422" s="11" t="n"/>
      <c r="I422" s="11" t="n"/>
      <c r="J422" s="12" t="n"/>
      <c r="K422" s="9" t="n"/>
      <c r="L422" s="9" t="n"/>
      <c r="M422" s="9" t="n"/>
      <c r="N422" s="13">
        <f>IF(OR($E422="",$F422="",$G422="",$H422=""),"",ROUND(($H422-$G422)*$F422*IF($E422="Short",-1,1),2))</f>
        <v/>
      </c>
      <c r="O422" s="13">
        <f>IF($N422="","",ROUND($N422-N($J422),2))</f>
        <v/>
      </c>
      <c r="P422" s="13">
        <f>IF(OR($F422="",$G422="",$I422=""),"",ABS($G422-$I422)*$F422)</f>
        <v/>
      </c>
      <c r="Q422" s="14">
        <f>IF(OR($O422="",$P422=""),"",IF($P422=0,"",$O422/$P422))</f>
        <v/>
      </c>
      <c r="R422" s="15">
        <f>IF(OR($B422="",$C422=""),"",ROUND(($C422-$B422)*1440,0))</f>
        <v/>
      </c>
      <c r="S422" s="16">
        <f>IF($O422="","",IF($O422&gt;0,"Win",IF($O422&lt;0,"Loss","Scratch")))</f>
        <v/>
      </c>
      <c r="T422" s="13">
        <f>IF($O422="","",SUM($O$2:$O422))</f>
        <v/>
      </c>
      <c r="U422" s="13">
        <f>IF($T422="","",$T422-MAX(0,MAX($T$2:$T422)))</f>
        <v/>
      </c>
    </row>
    <row r="423">
      <c r="A423" s="7" t="n"/>
      <c r="B423" s="8" t="n"/>
      <c r="C423" s="8" t="n"/>
      <c r="D423" s="9" t="n"/>
      <c r="E423" s="9" t="n"/>
      <c r="F423" s="10" t="n"/>
      <c r="G423" s="11" t="n"/>
      <c r="H423" s="11" t="n"/>
      <c r="I423" s="11" t="n"/>
      <c r="J423" s="12" t="n"/>
      <c r="K423" s="9" t="n"/>
      <c r="L423" s="9" t="n"/>
      <c r="M423" s="9" t="n"/>
      <c r="N423" s="13">
        <f>IF(OR($E423="",$F423="",$G423="",$H423=""),"",ROUND(($H423-$G423)*$F423*IF($E423="Short",-1,1),2))</f>
        <v/>
      </c>
      <c r="O423" s="13">
        <f>IF($N423="","",ROUND($N423-N($J423),2))</f>
        <v/>
      </c>
      <c r="P423" s="13">
        <f>IF(OR($F423="",$G423="",$I423=""),"",ABS($G423-$I423)*$F423)</f>
        <v/>
      </c>
      <c r="Q423" s="14">
        <f>IF(OR($O423="",$P423=""),"",IF($P423=0,"",$O423/$P423))</f>
        <v/>
      </c>
      <c r="R423" s="15">
        <f>IF(OR($B423="",$C423=""),"",ROUND(($C423-$B423)*1440,0))</f>
        <v/>
      </c>
      <c r="S423" s="16">
        <f>IF($O423="","",IF($O423&gt;0,"Win",IF($O423&lt;0,"Loss","Scratch")))</f>
        <v/>
      </c>
      <c r="T423" s="13">
        <f>IF($O423="","",SUM($O$2:$O423))</f>
        <v/>
      </c>
      <c r="U423" s="13">
        <f>IF($T423="","",$T423-MAX(0,MAX($T$2:$T423)))</f>
        <v/>
      </c>
    </row>
    <row r="424">
      <c r="A424" s="7" t="n"/>
      <c r="B424" s="8" t="n"/>
      <c r="C424" s="8" t="n"/>
      <c r="D424" s="9" t="n"/>
      <c r="E424" s="9" t="n"/>
      <c r="F424" s="10" t="n"/>
      <c r="G424" s="11" t="n"/>
      <c r="H424" s="11" t="n"/>
      <c r="I424" s="11" t="n"/>
      <c r="J424" s="12" t="n"/>
      <c r="K424" s="9" t="n"/>
      <c r="L424" s="9" t="n"/>
      <c r="M424" s="9" t="n"/>
      <c r="N424" s="13">
        <f>IF(OR($E424="",$F424="",$G424="",$H424=""),"",ROUND(($H424-$G424)*$F424*IF($E424="Short",-1,1),2))</f>
        <v/>
      </c>
      <c r="O424" s="13">
        <f>IF($N424="","",ROUND($N424-N($J424),2))</f>
        <v/>
      </c>
      <c r="P424" s="13">
        <f>IF(OR($F424="",$G424="",$I424=""),"",ABS($G424-$I424)*$F424)</f>
        <v/>
      </c>
      <c r="Q424" s="14">
        <f>IF(OR($O424="",$P424=""),"",IF($P424=0,"",$O424/$P424))</f>
        <v/>
      </c>
      <c r="R424" s="15">
        <f>IF(OR($B424="",$C424=""),"",ROUND(($C424-$B424)*1440,0))</f>
        <v/>
      </c>
      <c r="S424" s="16">
        <f>IF($O424="","",IF($O424&gt;0,"Win",IF($O424&lt;0,"Loss","Scratch")))</f>
        <v/>
      </c>
      <c r="T424" s="13">
        <f>IF($O424="","",SUM($O$2:$O424))</f>
        <v/>
      </c>
      <c r="U424" s="13">
        <f>IF($T424="","",$T424-MAX(0,MAX($T$2:$T424)))</f>
        <v/>
      </c>
    </row>
    <row r="425">
      <c r="A425" s="7" t="n"/>
      <c r="B425" s="8" t="n"/>
      <c r="C425" s="8" t="n"/>
      <c r="D425" s="9" t="n"/>
      <c r="E425" s="9" t="n"/>
      <c r="F425" s="10" t="n"/>
      <c r="G425" s="11" t="n"/>
      <c r="H425" s="11" t="n"/>
      <c r="I425" s="11" t="n"/>
      <c r="J425" s="12" t="n"/>
      <c r="K425" s="9" t="n"/>
      <c r="L425" s="9" t="n"/>
      <c r="M425" s="9" t="n"/>
      <c r="N425" s="13">
        <f>IF(OR($E425="",$F425="",$G425="",$H425=""),"",ROUND(($H425-$G425)*$F425*IF($E425="Short",-1,1),2))</f>
        <v/>
      </c>
      <c r="O425" s="13">
        <f>IF($N425="","",ROUND($N425-N($J425),2))</f>
        <v/>
      </c>
      <c r="P425" s="13">
        <f>IF(OR($F425="",$G425="",$I425=""),"",ABS($G425-$I425)*$F425)</f>
        <v/>
      </c>
      <c r="Q425" s="14">
        <f>IF(OR($O425="",$P425=""),"",IF($P425=0,"",$O425/$P425))</f>
        <v/>
      </c>
      <c r="R425" s="15">
        <f>IF(OR($B425="",$C425=""),"",ROUND(($C425-$B425)*1440,0))</f>
        <v/>
      </c>
      <c r="S425" s="16">
        <f>IF($O425="","",IF($O425&gt;0,"Win",IF($O425&lt;0,"Loss","Scratch")))</f>
        <v/>
      </c>
      <c r="T425" s="13">
        <f>IF($O425="","",SUM($O$2:$O425))</f>
        <v/>
      </c>
      <c r="U425" s="13">
        <f>IF($T425="","",$T425-MAX(0,MAX($T$2:$T425)))</f>
        <v/>
      </c>
    </row>
    <row r="426">
      <c r="A426" s="7" t="n"/>
      <c r="B426" s="8" t="n"/>
      <c r="C426" s="8" t="n"/>
      <c r="D426" s="9" t="n"/>
      <c r="E426" s="9" t="n"/>
      <c r="F426" s="10" t="n"/>
      <c r="G426" s="11" t="n"/>
      <c r="H426" s="11" t="n"/>
      <c r="I426" s="11" t="n"/>
      <c r="J426" s="12" t="n"/>
      <c r="K426" s="9" t="n"/>
      <c r="L426" s="9" t="n"/>
      <c r="M426" s="9" t="n"/>
      <c r="N426" s="13">
        <f>IF(OR($E426="",$F426="",$G426="",$H426=""),"",ROUND(($H426-$G426)*$F426*IF($E426="Short",-1,1),2))</f>
        <v/>
      </c>
      <c r="O426" s="13">
        <f>IF($N426="","",ROUND($N426-N($J426),2))</f>
        <v/>
      </c>
      <c r="P426" s="13">
        <f>IF(OR($F426="",$G426="",$I426=""),"",ABS($G426-$I426)*$F426)</f>
        <v/>
      </c>
      <c r="Q426" s="14">
        <f>IF(OR($O426="",$P426=""),"",IF($P426=0,"",$O426/$P426))</f>
        <v/>
      </c>
      <c r="R426" s="15">
        <f>IF(OR($B426="",$C426=""),"",ROUND(($C426-$B426)*1440,0))</f>
        <v/>
      </c>
      <c r="S426" s="16">
        <f>IF($O426="","",IF($O426&gt;0,"Win",IF($O426&lt;0,"Loss","Scratch")))</f>
        <v/>
      </c>
      <c r="T426" s="13">
        <f>IF($O426="","",SUM($O$2:$O426))</f>
        <v/>
      </c>
      <c r="U426" s="13">
        <f>IF($T426="","",$T426-MAX(0,MAX($T$2:$T426)))</f>
        <v/>
      </c>
    </row>
    <row r="427">
      <c r="A427" s="7" t="n"/>
      <c r="B427" s="8" t="n"/>
      <c r="C427" s="8" t="n"/>
      <c r="D427" s="9" t="n"/>
      <c r="E427" s="9" t="n"/>
      <c r="F427" s="10" t="n"/>
      <c r="G427" s="11" t="n"/>
      <c r="H427" s="11" t="n"/>
      <c r="I427" s="11" t="n"/>
      <c r="J427" s="12" t="n"/>
      <c r="K427" s="9" t="n"/>
      <c r="L427" s="9" t="n"/>
      <c r="M427" s="9" t="n"/>
      <c r="N427" s="13">
        <f>IF(OR($E427="",$F427="",$G427="",$H427=""),"",ROUND(($H427-$G427)*$F427*IF($E427="Short",-1,1),2))</f>
        <v/>
      </c>
      <c r="O427" s="13">
        <f>IF($N427="","",ROUND($N427-N($J427),2))</f>
        <v/>
      </c>
      <c r="P427" s="13">
        <f>IF(OR($F427="",$G427="",$I427=""),"",ABS($G427-$I427)*$F427)</f>
        <v/>
      </c>
      <c r="Q427" s="14">
        <f>IF(OR($O427="",$P427=""),"",IF($P427=0,"",$O427/$P427))</f>
        <v/>
      </c>
      <c r="R427" s="15">
        <f>IF(OR($B427="",$C427=""),"",ROUND(($C427-$B427)*1440,0))</f>
        <v/>
      </c>
      <c r="S427" s="16">
        <f>IF($O427="","",IF($O427&gt;0,"Win",IF($O427&lt;0,"Loss","Scratch")))</f>
        <v/>
      </c>
      <c r="T427" s="13">
        <f>IF($O427="","",SUM($O$2:$O427))</f>
        <v/>
      </c>
      <c r="U427" s="13">
        <f>IF($T427="","",$T427-MAX(0,MAX($T$2:$T427)))</f>
        <v/>
      </c>
    </row>
    <row r="428">
      <c r="A428" s="7" t="n"/>
      <c r="B428" s="8" t="n"/>
      <c r="C428" s="8" t="n"/>
      <c r="D428" s="9" t="n"/>
      <c r="E428" s="9" t="n"/>
      <c r="F428" s="10" t="n"/>
      <c r="G428" s="11" t="n"/>
      <c r="H428" s="11" t="n"/>
      <c r="I428" s="11" t="n"/>
      <c r="J428" s="12" t="n"/>
      <c r="K428" s="9" t="n"/>
      <c r="L428" s="9" t="n"/>
      <c r="M428" s="9" t="n"/>
      <c r="N428" s="13">
        <f>IF(OR($E428="",$F428="",$G428="",$H428=""),"",ROUND(($H428-$G428)*$F428*IF($E428="Short",-1,1),2))</f>
        <v/>
      </c>
      <c r="O428" s="13">
        <f>IF($N428="","",ROUND($N428-N($J428),2))</f>
        <v/>
      </c>
      <c r="P428" s="13">
        <f>IF(OR($F428="",$G428="",$I428=""),"",ABS($G428-$I428)*$F428)</f>
        <v/>
      </c>
      <c r="Q428" s="14">
        <f>IF(OR($O428="",$P428=""),"",IF($P428=0,"",$O428/$P428))</f>
        <v/>
      </c>
      <c r="R428" s="15">
        <f>IF(OR($B428="",$C428=""),"",ROUND(($C428-$B428)*1440,0))</f>
        <v/>
      </c>
      <c r="S428" s="16">
        <f>IF($O428="","",IF($O428&gt;0,"Win",IF($O428&lt;0,"Loss","Scratch")))</f>
        <v/>
      </c>
      <c r="T428" s="13">
        <f>IF($O428="","",SUM($O$2:$O428))</f>
        <v/>
      </c>
      <c r="U428" s="13">
        <f>IF($T428="","",$T428-MAX(0,MAX($T$2:$T428)))</f>
        <v/>
      </c>
    </row>
    <row r="429">
      <c r="A429" s="7" t="n"/>
      <c r="B429" s="8" t="n"/>
      <c r="C429" s="8" t="n"/>
      <c r="D429" s="9" t="n"/>
      <c r="E429" s="9" t="n"/>
      <c r="F429" s="10" t="n"/>
      <c r="G429" s="11" t="n"/>
      <c r="H429" s="11" t="n"/>
      <c r="I429" s="11" t="n"/>
      <c r="J429" s="12" t="n"/>
      <c r="K429" s="9" t="n"/>
      <c r="L429" s="9" t="n"/>
      <c r="M429" s="9" t="n"/>
      <c r="N429" s="13">
        <f>IF(OR($E429="",$F429="",$G429="",$H429=""),"",ROUND(($H429-$G429)*$F429*IF($E429="Short",-1,1),2))</f>
        <v/>
      </c>
      <c r="O429" s="13">
        <f>IF($N429="","",ROUND($N429-N($J429),2))</f>
        <v/>
      </c>
      <c r="P429" s="13">
        <f>IF(OR($F429="",$G429="",$I429=""),"",ABS($G429-$I429)*$F429)</f>
        <v/>
      </c>
      <c r="Q429" s="14">
        <f>IF(OR($O429="",$P429=""),"",IF($P429=0,"",$O429/$P429))</f>
        <v/>
      </c>
      <c r="R429" s="15">
        <f>IF(OR($B429="",$C429=""),"",ROUND(($C429-$B429)*1440,0))</f>
        <v/>
      </c>
      <c r="S429" s="16">
        <f>IF($O429="","",IF($O429&gt;0,"Win",IF($O429&lt;0,"Loss","Scratch")))</f>
        <v/>
      </c>
      <c r="T429" s="13">
        <f>IF($O429="","",SUM($O$2:$O429))</f>
        <v/>
      </c>
      <c r="U429" s="13">
        <f>IF($T429="","",$T429-MAX(0,MAX($T$2:$T429)))</f>
        <v/>
      </c>
    </row>
    <row r="430">
      <c r="A430" s="7" t="n"/>
      <c r="B430" s="8" t="n"/>
      <c r="C430" s="8" t="n"/>
      <c r="D430" s="9" t="n"/>
      <c r="E430" s="9" t="n"/>
      <c r="F430" s="10" t="n"/>
      <c r="G430" s="11" t="n"/>
      <c r="H430" s="11" t="n"/>
      <c r="I430" s="11" t="n"/>
      <c r="J430" s="12" t="n"/>
      <c r="K430" s="9" t="n"/>
      <c r="L430" s="9" t="n"/>
      <c r="M430" s="9" t="n"/>
      <c r="N430" s="13">
        <f>IF(OR($E430="",$F430="",$G430="",$H430=""),"",ROUND(($H430-$G430)*$F430*IF($E430="Short",-1,1),2))</f>
        <v/>
      </c>
      <c r="O430" s="13">
        <f>IF($N430="","",ROUND($N430-N($J430),2))</f>
        <v/>
      </c>
      <c r="P430" s="13">
        <f>IF(OR($F430="",$G430="",$I430=""),"",ABS($G430-$I430)*$F430)</f>
        <v/>
      </c>
      <c r="Q430" s="14">
        <f>IF(OR($O430="",$P430=""),"",IF($P430=0,"",$O430/$P430))</f>
        <v/>
      </c>
      <c r="R430" s="15">
        <f>IF(OR($B430="",$C430=""),"",ROUND(($C430-$B430)*1440,0))</f>
        <v/>
      </c>
      <c r="S430" s="16">
        <f>IF($O430="","",IF($O430&gt;0,"Win",IF($O430&lt;0,"Loss","Scratch")))</f>
        <v/>
      </c>
      <c r="T430" s="13">
        <f>IF($O430="","",SUM($O$2:$O430))</f>
        <v/>
      </c>
      <c r="U430" s="13">
        <f>IF($T430="","",$T430-MAX(0,MAX($T$2:$T430)))</f>
        <v/>
      </c>
    </row>
    <row r="431">
      <c r="A431" s="7" t="n"/>
      <c r="B431" s="8" t="n"/>
      <c r="C431" s="8" t="n"/>
      <c r="D431" s="9" t="n"/>
      <c r="E431" s="9" t="n"/>
      <c r="F431" s="10" t="n"/>
      <c r="G431" s="11" t="n"/>
      <c r="H431" s="11" t="n"/>
      <c r="I431" s="11" t="n"/>
      <c r="J431" s="12" t="n"/>
      <c r="K431" s="9" t="n"/>
      <c r="L431" s="9" t="n"/>
      <c r="M431" s="9" t="n"/>
      <c r="N431" s="13">
        <f>IF(OR($E431="",$F431="",$G431="",$H431=""),"",ROUND(($H431-$G431)*$F431*IF($E431="Short",-1,1),2))</f>
        <v/>
      </c>
      <c r="O431" s="13">
        <f>IF($N431="","",ROUND($N431-N($J431),2))</f>
        <v/>
      </c>
      <c r="P431" s="13">
        <f>IF(OR($F431="",$G431="",$I431=""),"",ABS($G431-$I431)*$F431)</f>
        <v/>
      </c>
      <c r="Q431" s="14">
        <f>IF(OR($O431="",$P431=""),"",IF($P431=0,"",$O431/$P431))</f>
        <v/>
      </c>
      <c r="R431" s="15">
        <f>IF(OR($B431="",$C431=""),"",ROUND(($C431-$B431)*1440,0))</f>
        <v/>
      </c>
      <c r="S431" s="16">
        <f>IF($O431="","",IF($O431&gt;0,"Win",IF($O431&lt;0,"Loss","Scratch")))</f>
        <v/>
      </c>
      <c r="T431" s="13">
        <f>IF($O431="","",SUM($O$2:$O431))</f>
        <v/>
      </c>
      <c r="U431" s="13">
        <f>IF($T431="","",$T431-MAX(0,MAX($T$2:$T431)))</f>
        <v/>
      </c>
    </row>
    <row r="432">
      <c r="A432" s="7" t="n"/>
      <c r="B432" s="8" t="n"/>
      <c r="C432" s="8" t="n"/>
      <c r="D432" s="9" t="n"/>
      <c r="E432" s="9" t="n"/>
      <c r="F432" s="10" t="n"/>
      <c r="G432" s="11" t="n"/>
      <c r="H432" s="11" t="n"/>
      <c r="I432" s="11" t="n"/>
      <c r="J432" s="12" t="n"/>
      <c r="K432" s="9" t="n"/>
      <c r="L432" s="9" t="n"/>
      <c r="M432" s="9" t="n"/>
      <c r="N432" s="13">
        <f>IF(OR($E432="",$F432="",$G432="",$H432=""),"",ROUND(($H432-$G432)*$F432*IF($E432="Short",-1,1),2))</f>
        <v/>
      </c>
      <c r="O432" s="13">
        <f>IF($N432="","",ROUND($N432-N($J432),2))</f>
        <v/>
      </c>
      <c r="P432" s="13">
        <f>IF(OR($F432="",$G432="",$I432=""),"",ABS($G432-$I432)*$F432)</f>
        <v/>
      </c>
      <c r="Q432" s="14">
        <f>IF(OR($O432="",$P432=""),"",IF($P432=0,"",$O432/$P432))</f>
        <v/>
      </c>
      <c r="R432" s="15">
        <f>IF(OR($B432="",$C432=""),"",ROUND(($C432-$B432)*1440,0))</f>
        <v/>
      </c>
      <c r="S432" s="16">
        <f>IF($O432="","",IF($O432&gt;0,"Win",IF($O432&lt;0,"Loss","Scratch")))</f>
        <v/>
      </c>
      <c r="T432" s="13">
        <f>IF($O432="","",SUM($O$2:$O432))</f>
        <v/>
      </c>
      <c r="U432" s="13">
        <f>IF($T432="","",$T432-MAX(0,MAX($T$2:$T432)))</f>
        <v/>
      </c>
    </row>
    <row r="433">
      <c r="A433" s="7" t="n"/>
      <c r="B433" s="8" t="n"/>
      <c r="C433" s="8" t="n"/>
      <c r="D433" s="9" t="n"/>
      <c r="E433" s="9" t="n"/>
      <c r="F433" s="10" t="n"/>
      <c r="G433" s="11" t="n"/>
      <c r="H433" s="11" t="n"/>
      <c r="I433" s="11" t="n"/>
      <c r="J433" s="12" t="n"/>
      <c r="K433" s="9" t="n"/>
      <c r="L433" s="9" t="n"/>
      <c r="M433" s="9" t="n"/>
      <c r="N433" s="13">
        <f>IF(OR($E433="",$F433="",$G433="",$H433=""),"",ROUND(($H433-$G433)*$F433*IF($E433="Short",-1,1),2))</f>
        <v/>
      </c>
      <c r="O433" s="13">
        <f>IF($N433="","",ROUND($N433-N($J433),2))</f>
        <v/>
      </c>
      <c r="P433" s="13">
        <f>IF(OR($F433="",$G433="",$I433=""),"",ABS($G433-$I433)*$F433)</f>
        <v/>
      </c>
      <c r="Q433" s="14">
        <f>IF(OR($O433="",$P433=""),"",IF($P433=0,"",$O433/$P433))</f>
        <v/>
      </c>
      <c r="R433" s="15">
        <f>IF(OR($B433="",$C433=""),"",ROUND(($C433-$B433)*1440,0))</f>
        <v/>
      </c>
      <c r="S433" s="16">
        <f>IF($O433="","",IF($O433&gt;0,"Win",IF($O433&lt;0,"Loss","Scratch")))</f>
        <v/>
      </c>
      <c r="T433" s="13">
        <f>IF($O433="","",SUM($O$2:$O433))</f>
        <v/>
      </c>
      <c r="U433" s="13">
        <f>IF($T433="","",$T433-MAX(0,MAX($T$2:$T433)))</f>
        <v/>
      </c>
    </row>
    <row r="434">
      <c r="A434" s="7" t="n"/>
      <c r="B434" s="8" t="n"/>
      <c r="C434" s="8" t="n"/>
      <c r="D434" s="9" t="n"/>
      <c r="E434" s="9" t="n"/>
      <c r="F434" s="10" t="n"/>
      <c r="G434" s="11" t="n"/>
      <c r="H434" s="11" t="n"/>
      <c r="I434" s="11" t="n"/>
      <c r="J434" s="12" t="n"/>
      <c r="K434" s="9" t="n"/>
      <c r="L434" s="9" t="n"/>
      <c r="M434" s="9" t="n"/>
      <c r="N434" s="13">
        <f>IF(OR($E434="",$F434="",$G434="",$H434=""),"",ROUND(($H434-$G434)*$F434*IF($E434="Short",-1,1),2))</f>
        <v/>
      </c>
      <c r="O434" s="13">
        <f>IF($N434="","",ROUND($N434-N($J434),2))</f>
        <v/>
      </c>
      <c r="P434" s="13">
        <f>IF(OR($F434="",$G434="",$I434=""),"",ABS($G434-$I434)*$F434)</f>
        <v/>
      </c>
      <c r="Q434" s="14">
        <f>IF(OR($O434="",$P434=""),"",IF($P434=0,"",$O434/$P434))</f>
        <v/>
      </c>
      <c r="R434" s="15">
        <f>IF(OR($B434="",$C434=""),"",ROUND(($C434-$B434)*1440,0))</f>
        <v/>
      </c>
      <c r="S434" s="16">
        <f>IF($O434="","",IF($O434&gt;0,"Win",IF($O434&lt;0,"Loss","Scratch")))</f>
        <v/>
      </c>
      <c r="T434" s="13">
        <f>IF($O434="","",SUM($O$2:$O434))</f>
        <v/>
      </c>
      <c r="U434" s="13">
        <f>IF($T434="","",$T434-MAX(0,MAX($T$2:$T434)))</f>
        <v/>
      </c>
    </row>
    <row r="435">
      <c r="A435" s="7" t="n"/>
      <c r="B435" s="8" t="n"/>
      <c r="C435" s="8" t="n"/>
      <c r="D435" s="9" t="n"/>
      <c r="E435" s="9" t="n"/>
      <c r="F435" s="10" t="n"/>
      <c r="G435" s="11" t="n"/>
      <c r="H435" s="11" t="n"/>
      <c r="I435" s="11" t="n"/>
      <c r="J435" s="12" t="n"/>
      <c r="K435" s="9" t="n"/>
      <c r="L435" s="9" t="n"/>
      <c r="M435" s="9" t="n"/>
      <c r="N435" s="13">
        <f>IF(OR($E435="",$F435="",$G435="",$H435=""),"",ROUND(($H435-$G435)*$F435*IF($E435="Short",-1,1),2))</f>
        <v/>
      </c>
      <c r="O435" s="13">
        <f>IF($N435="","",ROUND($N435-N($J435),2))</f>
        <v/>
      </c>
      <c r="P435" s="13">
        <f>IF(OR($F435="",$G435="",$I435=""),"",ABS($G435-$I435)*$F435)</f>
        <v/>
      </c>
      <c r="Q435" s="14">
        <f>IF(OR($O435="",$P435=""),"",IF($P435=0,"",$O435/$P435))</f>
        <v/>
      </c>
      <c r="R435" s="15">
        <f>IF(OR($B435="",$C435=""),"",ROUND(($C435-$B435)*1440,0))</f>
        <v/>
      </c>
      <c r="S435" s="16">
        <f>IF($O435="","",IF($O435&gt;0,"Win",IF($O435&lt;0,"Loss","Scratch")))</f>
        <v/>
      </c>
      <c r="T435" s="13">
        <f>IF($O435="","",SUM($O$2:$O435))</f>
        <v/>
      </c>
      <c r="U435" s="13">
        <f>IF($T435="","",$T435-MAX(0,MAX($T$2:$T435)))</f>
        <v/>
      </c>
    </row>
    <row r="436">
      <c r="A436" s="7" t="n"/>
      <c r="B436" s="8" t="n"/>
      <c r="C436" s="8" t="n"/>
      <c r="D436" s="9" t="n"/>
      <c r="E436" s="9" t="n"/>
      <c r="F436" s="10" t="n"/>
      <c r="G436" s="11" t="n"/>
      <c r="H436" s="11" t="n"/>
      <c r="I436" s="11" t="n"/>
      <c r="J436" s="12" t="n"/>
      <c r="K436" s="9" t="n"/>
      <c r="L436" s="9" t="n"/>
      <c r="M436" s="9" t="n"/>
      <c r="N436" s="13">
        <f>IF(OR($E436="",$F436="",$G436="",$H436=""),"",ROUND(($H436-$G436)*$F436*IF($E436="Short",-1,1),2))</f>
        <v/>
      </c>
      <c r="O436" s="13">
        <f>IF($N436="","",ROUND($N436-N($J436),2))</f>
        <v/>
      </c>
      <c r="P436" s="13">
        <f>IF(OR($F436="",$G436="",$I436=""),"",ABS($G436-$I436)*$F436)</f>
        <v/>
      </c>
      <c r="Q436" s="14">
        <f>IF(OR($O436="",$P436=""),"",IF($P436=0,"",$O436/$P436))</f>
        <v/>
      </c>
      <c r="R436" s="15">
        <f>IF(OR($B436="",$C436=""),"",ROUND(($C436-$B436)*1440,0))</f>
        <v/>
      </c>
      <c r="S436" s="16">
        <f>IF($O436="","",IF($O436&gt;0,"Win",IF($O436&lt;0,"Loss","Scratch")))</f>
        <v/>
      </c>
      <c r="T436" s="13">
        <f>IF($O436="","",SUM($O$2:$O436))</f>
        <v/>
      </c>
      <c r="U436" s="13">
        <f>IF($T436="","",$T436-MAX(0,MAX($T$2:$T436)))</f>
        <v/>
      </c>
    </row>
    <row r="437">
      <c r="A437" s="7" t="n"/>
      <c r="B437" s="8" t="n"/>
      <c r="C437" s="8" t="n"/>
      <c r="D437" s="9" t="n"/>
      <c r="E437" s="9" t="n"/>
      <c r="F437" s="10" t="n"/>
      <c r="G437" s="11" t="n"/>
      <c r="H437" s="11" t="n"/>
      <c r="I437" s="11" t="n"/>
      <c r="J437" s="12" t="n"/>
      <c r="K437" s="9" t="n"/>
      <c r="L437" s="9" t="n"/>
      <c r="M437" s="9" t="n"/>
      <c r="N437" s="13">
        <f>IF(OR($E437="",$F437="",$G437="",$H437=""),"",ROUND(($H437-$G437)*$F437*IF($E437="Short",-1,1),2))</f>
        <v/>
      </c>
      <c r="O437" s="13">
        <f>IF($N437="","",ROUND($N437-N($J437),2))</f>
        <v/>
      </c>
      <c r="P437" s="13">
        <f>IF(OR($F437="",$G437="",$I437=""),"",ABS($G437-$I437)*$F437)</f>
        <v/>
      </c>
      <c r="Q437" s="14">
        <f>IF(OR($O437="",$P437=""),"",IF($P437=0,"",$O437/$P437))</f>
        <v/>
      </c>
      <c r="R437" s="15">
        <f>IF(OR($B437="",$C437=""),"",ROUND(($C437-$B437)*1440,0))</f>
        <v/>
      </c>
      <c r="S437" s="16">
        <f>IF($O437="","",IF($O437&gt;0,"Win",IF($O437&lt;0,"Loss","Scratch")))</f>
        <v/>
      </c>
      <c r="T437" s="13">
        <f>IF($O437="","",SUM($O$2:$O437))</f>
        <v/>
      </c>
      <c r="U437" s="13">
        <f>IF($T437="","",$T437-MAX(0,MAX($T$2:$T437)))</f>
        <v/>
      </c>
    </row>
    <row r="438">
      <c r="A438" s="7" t="n"/>
      <c r="B438" s="8" t="n"/>
      <c r="C438" s="8" t="n"/>
      <c r="D438" s="9" t="n"/>
      <c r="E438" s="9" t="n"/>
      <c r="F438" s="10" t="n"/>
      <c r="G438" s="11" t="n"/>
      <c r="H438" s="11" t="n"/>
      <c r="I438" s="11" t="n"/>
      <c r="J438" s="12" t="n"/>
      <c r="K438" s="9" t="n"/>
      <c r="L438" s="9" t="n"/>
      <c r="M438" s="9" t="n"/>
      <c r="N438" s="13">
        <f>IF(OR($E438="",$F438="",$G438="",$H438=""),"",ROUND(($H438-$G438)*$F438*IF($E438="Short",-1,1),2))</f>
        <v/>
      </c>
      <c r="O438" s="13">
        <f>IF($N438="","",ROUND($N438-N($J438),2))</f>
        <v/>
      </c>
      <c r="P438" s="13">
        <f>IF(OR($F438="",$G438="",$I438=""),"",ABS($G438-$I438)*$F438)</f>
        <v/>
      </c>
      <c r="Q438" s="14">
        <f>IF(OR($O438="",$P438=""),"",IF($P438=0,"",$O438/$P438))</f>
        <v/>
      </c>
      <c r="R438" s="15">
        <f>IF(OR($B438="",$C438=""),"",ROUND(($C438-$B438)*1440,0))</f>
        <v/>
      </c>
      <c r="S438" s="16">
        <f>IF($O438="","",IF($O438&gt;0,"Win",IF($O438&lt;0,"Loss","Scratch")))</f>
        <v/>
      </c>
      <c r="T438" s="13">
        <f>IF($O438="","",SUM($O$2:$O438))</f>
        <v/>
      </c>
      <c r="U438" s="13">
        <f>IF($T438="","",$T438-MAX(0,MAX($T$2:$T438)))</f>
        <v/>
      </c>
    </row>
    <row r="439">
      <c r="A439" s="7" t="n"/>
      <c r="B439" s="8" t="n"/>
      <c r="C439" s="8" t="n"/>
      <c r="D439" s="9" t="n"/>
      <c r="E439" s="9" t="n"/>
      <c r="F439" s="10" t="n"/>
      <c r="G439" s="11" t="n"/>
      <c r="H439" s="11" t="n"/>
      <c r="I439" s="11" t="n"/>
      <c r="J439" s="12" t="n"/>
      <c r="K439" s="9" t="n"/>
      <c r="L439" s="9" t="n"/>
      <c r="M439" s="9" t="n"/>
      <c r="N439" s="13">
        <f>IF(OR($E439="",$F439="",$G439="",$H439=""),"",ROUND(($H439-$G439)*$F439*IF($E439="Short",-1,1),2))</f>
        <v/>
      </c>
      <c r="O439" s="13">
        <f>IF($N439="","",ROUND($N439-N($J439),2))</f>
        <v/>
      </c>
      <c r="P439" s="13">
        <f>IF(OR($F439="",$G439="",$I439=""),"",ABS($G439-$I439)*$F439)</f>
        <v/>
      </c>
      <c r="Q439" s="14">
        <f>IF(OR($O439="",$P439=""),"",IF($P439=0,"",$O439/$P439))</f>
        <v/>
      </c>
      <c r="R439" s="15">
        <f>IF(OR($B439="",$C439=""),"",ROUND(($C439-$B439)*1440,0))</f>
        <v/>
      </c>
      <c r="S439" s="16">
        <f>IF($O439="","",IF($O439&gt;0,"Win",IF($O439&lt;0,"Loss","Scratch")))</f>
        <v/>
      </c>
      <c r="T439" s="13">
        <f>IF($O439="","",SUM($O$2:$O439))</f>
        <v/>
      </c>
      <c r="U439" s="13">
        <f>IF($T439="","",$T439-MAX(0,MAX($T$2:$T439)))</f>
        <v/>
      </c>
    </row>
    <row r="440">
      <c r="A440" s="7" t="n"/>
      <c r="B440" s="8" t="n"/>
      <c r="C440" s="8" t="n"/>
      <c r="D440" s="9" t="n"/>
      <c r="E440" s="9" t="n"/>
      <c r="F440" s="10" t="n"/>
      <c r="G440" s="11" t="n"/>
      <c r="H440" s="11" t="n"/>
      <c r="I440" s="11" t="n"/>
      <c r="J440" s="12" t="n"/>
      <c r="K440" s="9" t="n"/>
      <c r="L440" s="9" t="n"/>
      <c r="M440" s="9" t="n"/>
      <c r="N440" s="13">
        <f>IF(OR($E440="",$F440="",$G440="",$H440=""),"",ROUND(($H440-$G440)*$F440*IF($E440="Short",-1,1),2))</f>
        <v/>
      </c>
      <c r="O440" s="13">
        <f>IF($N440="","",ROUND($N440-N($J440),2))</f>
        <v/>
      </c>
      <c r="P440" s="13">
        <f>IF(OR($F440="",$G440="",$I440=""),"",ABS($G440-$I440)*$F440)</f>
        <v/>
      </c>
      <c r="Q440" s="14">
        <f>IF(OR($O440="",$P440=""),"",IF($P440=0,"",$O440/$P440))</f>
        <v/>
      </c>
      <c r="R440" s="15">
        <f>IF(OR($B440="",$C440=""),"",ROUND(($C440-$B440)*1440,0))</f>
        <v/>
      </c>
      <c r="S440" s="16">
        <f>IF($O440="","",IF($O440&gt;0,"Win",IF($O440&lt;0,"Loss","Scratch")))</f>
        <v/>
      </c>
      <c r="T440" s="13">
        <f>IF($O440="","",SUM($O$2:$O440))</f>
        <v/>
      </c>
      <c r="U440" s="13">
        <f>IF($T440="","",$T440-MAX(0,MAX($T$2:$T440)))</f>
        <v/>
      </c>
    </row>
    <row r="441">
      <c r="A441" s="7" t="n"/>
      <c r="B441" s="8" t="n"/>
      <c r="C441" s="8" t="n"/>
      <c r="D441" s="9" t="n"/>
      <c r="E441" s="9" t="n"/>
      <c r="F441" s="10" t="n"/>
      <c r="G441" s="11" t="n"/>
      <c r="H441" s="11" t="n"/>
      <c r="I441" s="11" t="n"/>
      <c r="J441" s="12" t="n"/>
      <c r="K441" s="9" t="n"/>
      <c r="L441" s="9" t="n"/>
      <c r="M441" s="9" t="n"/>
      <c r="N441" s="13">
        <f>IF(OR($E441="",$F441="",$G441="",$H441=""),"",ROUND(($H441-$G441)*$F441*IF($E441="Short",-1,1),2))</f>
        <v/>
      </c>
      <c r="O441" s="13">
        <f>IF($N441="","",ROUND($N441-N($J441),2))</f>
        <v/>
      </c>
      <c r="P441" s="13">
        <f>IF(OR($F441="",$G441="",$I441=""),"",ABS($G441-$I441)*$F441)</f>
        <v/>
      </c>
      <c r="Q441" s="14">
        <f>IF(OR($O441="",$P441=""),"",IF($P441=0,"",$O441/$P441))</f>
        <v/>
      </c>
      <c r="R441" s="15">
        <f>IF(OR($B441="",$C441=""),"",ROUND(($C441-$B441)*1440,0))</f>
        <v/>
      </c>
      <c r="S441" s="16">
        <f>IF($O441="","",IF($O441&gt;0,"Win",IF($O441&lt;0,"Loss","Scratch")))</f>
        <v/>
      </c>
      <c r="T441" s="13">
        <f>IF($O441="","",SUM($O$2:$O441))</f>
        <v/>
      </c>
      <c r="U441" s="13">
        <f>IF($T441="","",$T441-MAX(0,MAX($T$2:$T441)))</f>
        <v/>
      </c>
    </row>
    <row r="442">
      <c r="A442" s="7" t="n"/>
      <c r="B442" s="8" t="n"/>
      <c r="C442" s="8" t="n"/>
      <c r="D442" s="9" t="n"/>
      <c r="E442" s="9" t="n"/>
      <c r="F442" s="10" t="n"/>
      <c r="G442" s="11" t="n"/>
      <c r="H442" s="11" t="n"/>
      <c r="I442" s="11" t="n"/>
      <c r="J442" s="12" t="n"/>
      <c r="K442" s="9" t="n"/>
      <c r="L442" s="9" t="n"/>
      <c r="M442" s="9" t="n"/>
      <c r="N442" s="13">
        <f>IF(OR($E442="",$F442="",$G442="",$H442=""),"",ROUND(($H442-$G442)*$F442*IF($E442="Short",-1,1),2))</f>
        <v/>
      </c>
      <c r="O442" s="13">
        <f>IF($N442="","",ROUND($N442-N($J442),2))</f>
        <v/>
      </c>
      <c r="P442" s="13">
        <f>IF(OR($F442="",$G442="",$I442=""),"",ABS($G442-$I442)*$F442)</f>
        <v/>
      </c>
      <c r="Q442" s="14">
        <f>IF(OR($O442="",$P442=""),"",IF($P442=0,"",$O442/$P442))</f>
        <v/>
      </c>
      <c r="R442" s="15">
        <f>IF(OR($B442="",$C442=""),"",ROUND(($C442-$B442)*1440,0))</f>
        <v/>
      </c>
      <c r="S442" s="16">
        <f>IF($O442="","",IF($O442&gt;0,"Win",IF($O442&lt;0,"Loss","Scratch")))</f>
        <v/>
      </c>
      <c r="T442" s="13">
        <f>IF($O442="","",SUM($O$2:$O442))</f>
        <v/>
      </c>
      <c r="U442" s="13">
        <f>IF($T442="","",$T442-MAX(0,MAX($T$2:$T442)))</f>
        <v/>
      </c>
    </row>
    <row r="443">
      <c r="A443" s="7" t="n"/>
      <c r="B443" s="8" t="n"/>
      <c r="C443" s="8" t="n"/>
      <c r="D443" s="9" t="n"/>
      <c r="E443" s="9" t="n"/>
      <c r="F443" s="10" t="n"/>
      <c r="G443" s="11" t="n"/>
      <c r="H443" s="11" t="n"/>
      <c r="I443" s="11" t="n"/>
      <c r="J443" s="12" t="n"/>
      <c r="K443" s="9" t="n"/>
      <c r="L443" s="9" t="n"/>
      <c r="M443" s="9" t="n"/>
      <c r="N443" s="13">
        <f>IF(OR($E443="",$F443="",$G443="",$H443=""),"",ROUND(($H443-$G443)*$F443*IF($E443="Short",-1,1),2))</f>
        <v/>
      </c>
      <c r="O443" s="13">
        <f>IF($N443="","",ROUND($N443-N($J443),2))</f>
        <v/>
      </c>
      <c r="P443" s="13">
        <f>IF(OR($F443="",$G443="",$I443=""),"",ABS($G443-$I443)*$F443)</f>
        <v/>
      </c>
      <c r="Q443" s="14">
        <f>IF(OR($O443="",$P443=""),"",IF($P443=0,"",$O443/$P443))</f>
        <v/>
      </c>
      <c r="R443" s="15">
        <f>IF(OR($B443="",$C443=""),"",ROUND(($C443-$B443)*1440,0))</f>
        <v/>
      </c>
      <c r="S443" s="16">
        <f>IF($O443="","",IF($O443&gt;0,"Win",IF($O443&lt;0,"Loss","Scratch")))</f>
        <v/>
      </c>
      <c r="T443" s="13">
        <f>IF($O443="","",SUM($O$2:$O443))</f>
        <v/>
      </c>
      <c r="U443" s="13">
        <f>IF($T443="","",$T443-MAX(0,MAX($T$2:$T443)))</f>
        <v/>
      </c>
    </row>
    <row r="444">
      <c r="A444" s="7" t="n"/>
      <c r="B444" s="8" t="n"/>
      <c r="C444" s="8" t="n"/>
      <c r="D444" s="9" t="n"/>
      <c r="E444" s="9" t="n"/>
      <c r="F444" s="10" t="n"/>
      <c r="G444" s="11" t="n"/>
      <c r="H444" s="11" t="n"/>
      <c r="I444" s="11" t="n"/>
      <c r="J444" s="12" t="n"/>
      <c r="K444" s="9" t="n"/>
      <c r="L444" s="9" t="n"/>
      <c r="M444" s="9" t="n"/>
      <c r="N444" s="13">
        <f>IF(OR($E444="",$F444="",$G444="",$H444=""),"",ROUND(($H444-$G444)*$F444*IF($E444="Short",-1,1),2))</f>
        <v/>
      </c>
      <c r="O444" s="13">
        <f>IF($N444="","",ROUND($N444-N($J444),2))</f>
        <v/>
      </c>
      <c r="P444" s="13">
        <f>IF(OR($F444="",$G444="",$I444=""),"",ABS($G444-$I444)*$F444)</f>
        <v/>
      </c>
      <c r="Q444" s="14">
        <f>IF(OR($O444="",$P444=""),"",IF($P444=0,"",$O444/$P444))</f>
        <v/>
      </c>
      <c r="R444" s="15">
        <f>IF(OR($B444="",$C444=""),"",ROUND(($C444-$B444)*1440,0))</f>
        <v/>
      </c>
      <c r="S444" s="16">
        <f>IF($O444="","",IF($O444&gt;0,"Win",IF($O444&lt;0,"Loss","Scratch")))</f>
        <v/>
      </c>
      <c r="T444" s="13">
        <f>IF($O444="","",SUM($O$2:$O444))</f>
        <v/>
      </c>
      <c r="U444" s="13">
        <f>IF($T444="","",$T444-MAX(0,MAX($T$2:$T444)))</f>
        <v/>
      </c>
    </row>
    <row r="445">
      <c r="A445" s="7" t="n"/>
      <c r="B445" s="8" t="n"/>
      <c r="C445" s="8" t="n"/>
      <c r="D445" s="9" t="n"/>
      <c r="E445" s="9" t="n"/>
      <c r="F445" s="10" t="n"/>
      <c r="G445" s="11" t="n"/>
      <c r="H445" s="11" t="n"/>
      <c r="I445" s="11" t="n"/>
      <c r="J445" s="12" t="n"/>
      <c r="K445" s="9" t="n"/>
      <c r="L445" s="9" t="n"/>
      <c r="M445" s="9" t="n"/>
      <c r="N445" s="13">
        <f>IF(OR($E445="",$F445="",$G445="",$H445=""),"",ROUND(($H445-$G445)*$F445*IF($E445="Short",-1,1),2))</f>
        <v/>
      </c>
      <c r="O445" s="13">
        <f>IF($N445="","",ROUND($N445-N($J445),2))</f>
        <v/>
      </c>
      <c r="P445" s="13">
        <f>IF(OR($F445="",$G445="",$I445=""),"",ABS($G445-$I445)*$F445)</f>
        <v/>
      </c>
      <c r="Q445" s="14">
        <f>IF(OR($O445="",$P445=""),"",IF($P445=0,"",$O445/$P445))</f>
        <v/>
      </c>
      <c r="R445" s="15">
        <f>IF(OR($B445="",$C445=""),"",ROUND(($C445-$B445)*1440,0))</f>
        <v/>
      </c>
      <c r="S445" s="16">
        <f>IF($O445="","",IF($O445&gt;0,"Win",IF($O445&lt;0,"Loss","Scratch")))</f>
        <v/>
      </c>
      <c r="T445" s="13">
        <f>IF($O445="","",SUM($O$2:$O445))</f>
        <v/>
      </c>
      <c r="U445" s="13">
        <f>IF($T445="","",$T445-MAX(0,MAX($T$2:$T445)))</f>
        <v/>
      </c>
    </row>
    <row r="446">
      <c r="A446" s="7" t="n"/>
      <c r="B446" s="8" t="n"/>
      <c r="C446" s="8" t="n"/>
      <c r="D446" s="9" t="n"/>
      <c r="E446" s="9" t="n"/>
      <c r="F446" s="10" t="n"/>
      <c r="G446" s="11" t="n"/>
      <c r="H446" s="11" t="n"/>
      <c r="I446" s="11" t="n"/>
      <c r="J446" s="12" t="n"/>
      <c r="K446" s="9" t="n"/>
      <c r="L446" s="9" t="n"/>
      <c r="M446" s="9" t="n"/>
      <c r="N446" s="13">
        <f>IF(OR($E446="",$F446="",$G446="",$H446=""),"",ROUND(($H446-$G446)*$F446*IF($E446="Short",-1,1),2))</f>
        <v/>
      </c>
      <c r="O446" s="13">
        <f>IF($N446="","",ROUND($N446-N($J446),2))</f>
        <v/>
      </c>
      <c r="P446" s="13">
        <f>IF(OR($F446="",$G446="",$I446=""),"",ABS($G446-$I446)*$F446)</f>
        <v/>
      </c>
      <c r="Q446" s="14">
        <f>IF(OR($O446="",$P446=""),"",IF($P446=0,"",$O446/$P446))</f>
        <v/>
      </c>
      <c r="R446" s="15">
        <f>IF(OR($B446="",$C446=""),"",ROUND(($C446-$B446)*1440,0))</f>
        <v/>
      </c>
      <c r="S446" s="16">
        <f>IF($O446="","",IF($O446&gt;0,"Win",IF($O446&lt;0,"Loss","Scratch")))</f>
        <v/>
      </c>
      <c r="T446" s="13">
        <f>IF($O446="","",SUM($O$2:$O446))</f>
        <v/>
      </c>
      <c r="U446" s="13">
        <f>IF($T446="","",$T446-MAX(0,MAX($T$2:$T446)))</f>
        <v/>
      </c>
    </row>
    <row r="447">
      <c r="A447" s="7" t="n"/>
      <c r="B447" s="8" t="n"/>
      <c r="C447" s="8" t="n"/>
      <c r="D447" s="9" t="n"/>
      <c r="E447" s="9" t="n"/>
      <c r="F447" s="10" t="n"/>
      <c r="G447" s="11" t="n"/>
      <c r="H447" s="11" t="n"/>
      <c r="I447" s="11" t="n"/>
      <c r="J447" s="12" t="n"/>
      <c r="K447" s="9" t="n"/>
      <c r="L447" s="9" t="n"/>
      <c r="M447" s="9" t="n"/>
      <c r="N447" s="13">
        <f>IF(OR($E447="",$F447="",$G447="",$H447=""),"",ROUND(($H447-$G447)*$F447*IF($E447="Short",-1,1),2))</f>
        <v/>
      </c>
      <c r="O447" s="13">
        <f>IF($N447="","",ROUND($N447-N($J447),2))</f>
        <v/>
      </c>
      <c r="P447" s="13">
        <f>IF(OR($F447="",$G447="",$I447=""),"",ABS($G447-$I447)*$F447)</f>
        <v/>
      </c>
      <c r="Q447" s="14">
        <f>IF(OR($O447="",$P447=""),"",IF($P447=0,"",$O447/$P447))</f>
        <v/>
      </c>
      <c r="R447" s="15">
        <f>IF(OR($B447="",$C447=""),"",ROUND(($C447-$B447)*1440,0))</f>
        <v/>
      </c>
      <c r="S447" s="16">
        <f>IF($O447="","",IF($O447&gt;0,"Win",IF($O447&lt;0,"Loss","Scratch")))</f>
        <v/>
      </c>
      <c r="T447" s="13">
        <f>IF($O447="","",SUM($O$2:$O447))</f>
        <v/>
      </c>
      <c r="U447" s="13">
        <f>IF($T447="","",$T447-MAX(0,MAX($T$2:$T447)))</f>
        <v/>
      </c>
    </row>
    <row r="448">
      <c r="A448" s="7" t="n"/>
      <c r="B448" s="8" t="n"/>
      <c r="C448" s="8" t="n"/>
      <c r="D448" s="9" t="n"/>
      <c r="E448" s="9" t="n"/>
      <c r="F448" s="10" t="n"/>
      <c r="G448" s="11" t="n"/>
      <c r="H448" s="11" t="n"/>
      <c r="I448" s="11" t="n"/>
      <c r="J448" s="12" t="n"/>
      <c r="K448" s="9" t="n"/>
      <c r="L448" s="9" t="n"/>
      <c r="M448" s="9" t="n"/>
      <c r="N448" s="13">
        <f>IF(OR($E448="",$F448="",$G448="",$H448=""),"",ROUND(($H448-$G448)*$F448*IF($E448="Short",-1,1),2))</f>
        <v/>
      </c>
      <c r="O448" s="13">
        <f>IF($N448="","",ROUND($N448-N($J448),2))</f>
        <v/>
      </c>
      <c r="P448" s="13">
        <f>IF(OR($F448="",$G448="",$I448=""),"",ABS($G448-$I448)*$F448)</f>
        <v/>
      </c>
      <c r="Q448" s="14">
        <f>IF(OR($O448="",$P448=""),"",IF($P448=0,"",$O448/$P448))</f>
        <v/>
      </c>
      <c r="R448" s="15">
        <f>IF(OR($B448="",$C448=""),"",ROUND(($C448-$B448)*1440,0))</f>
        <v/>
      </c>
      <c r="S448" s="16">
        <f>IF($O448="","",IF($O448&gt;0,"Win",IF($O448&lt;0,"Loss","Scratch")))</f>
        <v/>
      </c>
      <c r="T448" s="13">
        <f>IF($O448="","",SUM($O$2:$O448))</f>
        <v/>
      </c>
      <c r="U448" s="13">
        <f>IF($T448="","",$T448-MAX(0,MAX($T$2:$T448)))</f>
        <v/>
      </c>
    </row>
    <row r="449">
      <c r="A449" s="7" t="n"/>
      <c r="B449" s="8" t="n"/>
      <c r="C449" s="8" t="n"/>
      <c r="D449" s="9" t="n"/>
      <c r="E449" s="9" t="n"/>
      <c r="F449" s="10" t="n"/>
      <c r="G449" s="11" t="n"/>
      <c r="H449" s="11" t="n"/>
      <c r="I449" s="11" t="n"/>
      <c r="J449" s="12" t="n"/>
      <c r="K449" s="9" t="n"/>
      <c r="L449" s="9" t="n"/>
      <c r="M449" s="9" t="n"/>
      <c r="N449" s="13">
        <f>IF(OR($E449="",$F449="",$G449="",$H449=""),"",ROUND(($H449-$G449)*$F449*IF($E449="Short",-1,1),2))</f>
        <v/>
      </c>
      <c r="O449" s="13">
        <f>IF($N449="","",ROUND($N449-N($J449),2))</f>
        <v/>
      </c>
      <c r="P449" s="13">
        <f>IF(OR($F449="",$G449="",$I449=""),"",ABS($G449-$I449)*$F449)</f>
        <v/>
      </c>
      <c r="Q449" s="14">
        <f>IF(OR($O449="",$P449=""),"",IF($P449=0,"",$O449/$P449))</f>
        <v/>
      </c>
      <c r="R449" s="15">
        <f>IF(OR($B449="",$C449=""),"",ROUND(($C449-$B449)*1440,0))</f>
        <v/>
      </c>
      <c r="S449" s="16">
        <f>IF($O449="","",IF($O449&gt;0,"Win",IF($O449&lt;0,"Loss","Scratch")))</f>
        <v/>
      </c>
      <c r="T449" s="13">
        <f>IF($O449="","",SUM($O$2:$O449))</f>
        <v/>
      </c>
      <c r="U449" s="13">
        <f>IF($T449="","",$T449-MAX(0,MAX($T$2:$T449)))</f>
        <v/>
      </c>
    </row>
    <row r="450">
      <c r="A450" s="7" t="n"/>
      <c r="B450" s="8" t="n"/>
      <c r="C450" s="8" t="n"/>
      <c r="D450" s="9" t="n"/>
      <c r="E450" s="9" t="n"/>
      <c r="F450" s="10" t="n"/>
      <c r="G450" s="11" t="n"/>
      <c r="H450" s="11" t="n"/>
      <c r="I450" s="11" t="n"/>
      <c r="J450" s="12" t="n"/>
      <c r="K450" s="9" t="n"/>
      <c r="L450" s="9" t="n"/>
      <c r="M450" s="9" t="n"/>
      <c r="N450" s="13">
        <f>IF(OR($E450="",$F450="",$G450="",$H450=""),"",ROUND(($H450-$G450)*$F450*IF($E450="Short",-1,1),2))</f>
        <v/>
      </c>
      <c r="O450" s="13">
        <f>IF($N450="","",ROUND($N450-N($J450),2))</f>
        <v/>
      </c>
      <c r="P450" s="13">
        <f>IF(OR($F450="",$G450="",$I450=""),"",ABS($G450-$I450)*$F450)</f>
        <v/>
      </c>
      <c r="Q450" s="14">
        <f>IF(OR($O450="",$P450=""),"",IF($P450=0,"",$O450/$P450))</f>
        <v/>
      </c>
      <c r="R450" s="15">
        <f>IF(OR($B450="",$C450=""),"",ROUND(($C450-$B450)*1440,0))</f>
        <v/>
      </c>
      <c r="S450" s="16">
        <f>IF($O450="","",IF($O450&gt;0,"Win",IF($O450&lt;0,"Loss","Scratch")))</f>
        <v/>
      </c>
      <c r="T450" s="13">
        <f>IF($O450="","",SUM($O$2:$O450))</f>
        <v/>
      </c>
      <c r="U450" s="13">
        <f>IF($T450="","",$T450-MAX(0,MAX($T$2:$T450)))</f>
        <v/>
      </c>
    </row>
    <row r="451">
      <c r="A451" s="7" t="n"/>
      <c r="B451" s="8" t="n"/>
      <c r="C451" s="8" t="n"/>
      <c r="D451" s="9" t="n"/>
      <c r="E451" s="9" t="n"/>
      <c r="F451" s="10" t="n"/>
      <c r="G451" s="11" t="n"/>
      <c r="H451" s="11" t="n"/>
      <c r="I451" s="11" t="n"/>
      <c r="J451" s="12" t="n"/>
      <c r="K451" s="9" t="n"/>
      <c r="L451" s="9" t="n"/>
      <c r="M451" s="9" t="n"/>
      <c r="N451" s="13">
        <f>IF(OR($E451="",$F451="",$G451="",$H451=""),"",ROUND(($H451-$G451)*$F451*IF($E451="Short",-1,1),2))</f>
        <v/>
      </c>
      <c r="O451" s="13">
        <f>IF($N451="","",ROUND($N451-N($J451),2))</f>
        <v/>
      </c>
      <c r="P451" s="13">
        <f>IF(OR($F451="",$G451="",$I451=""),"",ABS($G451-$I451)*$F451)</f>
        <v/>
      </c>
      <c r="Q451" s="14">
        <f>IF(OR($O451="",$P451=""),"",IF($P451=0,"",$O451/$P451))</f>
        <v/>
      </c>
      <c r="R451" s="15">
        <f>IF(OR($B451="",$C451=""),"",ROUND(($C451-$B451)*1440,0))</f>
        <v/>
      </c>
      <c r="S451" s="16">
        <f>IF($O451="","",IF($O451&gt;0,"Win",IF($O451&lt;0,"Loss","Scratch")))</f>
        <v/>
      </c>
      <c r="T451" s="13">
        <f>IF($O451="","",SUM($O$2:$O451))</f>
        <v/>
      </c>
      <c r="U451" s="13">
        <f>IF($T451="","",$T451-MAX(0,MAX($T$2:$T451)))</f>
        <v/>
      </c>
    </row>
    <row r="452">
      <c r="A452" s="7" t="n"/>
      <c r="B452" s="8" t="n"/>
      <c r="C452" s="8" t="n"/>
      <c r="D452" s="9" t="n"/>
      <c r="E452" s="9" t="n"/>
      <c r="F452" s="10" t="n"/>
      <c r="G452" s="11" t="n"/>
      <c r="H452" s="11" t="n"/>
      <c r="I452" s="11" t="n"/>
      <c r="J452" s="12" t="n"/>
      <c r="K452" s="9" t="n"/>
      <c r="L452" s="9" t="n"/>
      <c r="M452" s="9" t="n"/>
      <c r="N452" s="13">
        <f>IF(OR($E452="",$F452="",$G452="",$H452=""),"",ROUND(($H452-$G452)*$F452*IF($E452="Short",-1,1),2))</f>
        <v/>
      </c>
      <c r="O452" s="13">
        <f>IF($N452="","",ROUND($N452-N($J452),2))</f>
        <v/>
      </c>
      <c r="P452" s="13">
        <f>IF(OR($F452="",$G452="",$I452=""),"",ABS($G452-$I452)*$F452)</f>
        <v/>
      </c>
      <c r="Q452" s="14">
        <f>IF(OR($O452="",$P452=""),"",IF($P452=0,"",$O452/$P452))</f>
        <v/>
      </c>
      <c r="R452" s="15">
        <f>IF(OR($B452="",$C452=""),"",ROUND(($C452-$B452)*1440,0))</f>
        <v/>
      </c>
      <c r="S452" s="16">
        <f>IF($O452="","",IF($O452&gt;0,"Win",IF($O452&lt;0,"Loss","Scratch")))</f>
        <v/>
      </c>
      <c r="T452" s="13">
        <f>IF($O452="","",SUM($O$2:$O452))</f>
        <v/>
      </c>
      <c r="U452" s="13">
        <f>IF($T452="","",$T452-MAX(0,MAX($T$2:$T452)))</f>
        <v/>
      </c>
    </row>
    <row r="453">
      <c r="A453" s="7" t="n"/>
      <c r="B453" s="8" t="n"/>
      <c r="C453" s="8" t="n"/>
      <c r="D453" s="9" t="n"/>
      <c r="E453" s="9" t="n"/>
      <c r="F453" s="10" t="n"/>
      <c r="G453" s="11" t="n"/>
      <c r="H453" s="11" t="n"/>
      <c r="I453" s="11" t="n"/>
      <c r="J453" s="12" t="n"/>
      <c r="K453" s="9" t="n"/>
      <c r="L453" s="9" t="n"/>
      <c r="M453" s="9" t="n"/>
      <c r="N453" s="13">
        <f>IF(OR($E453="",$F453="",$G453="",$H453=""),"",ROUND(($H453-$G453)*$F453*IF($E453="Short",-1,1),2))</f>
        <v/>
      </c>
      <c r="O453" s="13">
        <f>IF($N453="","",ROUND($N453-N($J453),2))</f>
        <v/>
      </c>
      <c r="P453" s="13">
        <f>IF(OR($F453="",$G453="",$I453=""),"",ABS($G453-$I453)*$F453)</f>
        <v/>
      </c>
      <c r="Q453" s="14">
        <f>IF(OR($O453="",$P453=""),"",IF($P453=0,"",$O453/$P453))</f>
        <v/>
      </c>
      <c r="R453" s="15">
        <f>IF(OR($B453="",$C453=""),"",ROUND(($C453-$B453)*1440,0))</f>
        <v/>
      </c>
      <c r="S453" s="16">
        <f>IF($O453="","",IF($O453&gt;0,"Win",IF($O453&lt;0,"Loss","Scratch")))</f>
        <v/>
      </c>
      <c r="T453" s="13">
        <f>IF($O453="","",SUM($O$2:$O453))</f>
        <v/>
      </c>
      <c r="U453" s="13">
        <f>IF($T453="","",$T453-MAX(0,MAX($T$2:$T453)))</f>
        <v/>
      </c>
    </row>
    <row r="454">
      <c r="A454" s="7" t="n"/>
      <c r="B454" s="8" t="n"/>
      <c r="C454" s="8" t="n"/>
      <c r="D454" s="9" t="n"/>
      <c r="E454" s="9" t="n"/>
      <c r="F454" s="10" t="n"/>
      <c r="G454" s="11" t="n"/>
      <c r="H454" s="11" t="n"/>
      <c r="I454" s="11" t="n"/>
      <c r="J454" s="12" t="n"/>
      <c r="K454" s="9" t="n"/>
      <c r="L454" s="9" t="n"/>
      <c r="M454" s="9" t="n"/>
      <c r="N454" s="13">
        <f>IF(OR($E454="",$F454="",$G454="",$H454=""),"",ROUND(($H454-$G454)*$F454*IF($E454="Short",-1,1),2))</f>
        <v/>
      </c>
      <c r="O454" s="13">
        <f>IF($N454="","",ROUND($N454-N($J454),2))</f>
        <v/>
      </c>
      <c r="P454" s="13">
        <f>IF(OR($F454="",$G454="",$I454=""),"",ABS($G454-$I454)*$F454)</f>
        <v/>
      </c>
      <c r="Q454" s="14">
        <f>IF(OR($O454="",$P454=""),"",IF($P454=0,"",$O454/$P454))</f>
        <v/>
      </c>
      <c r="R454" s="15">
        <f>IF(OR($B454="",$C454=""),"",ROUND(($C454-$B454)*1440,0))</f>
        <v/>
      </c>
      <c r="S454" s="16">
        <f>IF($O454="","",IF($O454&gt;0,"Win",IF($O454&lt;0,"Loss","Scratch")))</f>
        <v/>
      </c>
      <c r="T454" s="13">
        <f>IF($O454="","",SUM($O$2:$O454))</f>
        <v/>
      </c>
      <c r="U454" s="13">
        <f>IF($T454="","",$T454-MAX(0,MAX($T$2:$T454)))</f>
        <v/>
      </c>
    </row>
    <row r="455">
      <c r="A455" s="7" t="n"/>
      <c r="B455" s="8" t="n"/>
      <c r="C455" s="8" t="n"/>
      <c r="D455" s="9" t="n"/>
      <c r="E455" s="9" t="n"/>
      <c r="F455" s="10" t="n"/>
      <c r="G455" s="11" t="n"/>
      <c r="H455" s="11" t="n"/>
      <c r="I455" s="11" t="n"/>
      <c r="J455" s="12" t="n"/>
      <c r="K455" s="9" t="n"/>
      <c r="L455" s="9" t="n"/>
      <c r="M455" s="9" t="n"/>
      <c r="N455" s="13">
        <f>IF(OR($E455="",$F455="",$G455="",$H455=""),"",ROUND(($H455-$G455)*$F455*IF($E455="Short",-1,1),2))</f>
        <v/>
      </c>
      <c r="O455" s="13">
        <f>IF($N455="","",ROUND($N455-N($J455),2))</f>
        <v/>
      </c>
      <c r="P455" s="13">
        <f>IF(OR($F455="",$G455="",$I455=""),"",ABS($G455-$I455)*$F455)</f>
        <v/>
      </c>
      <c r="Q455" s="14">
        <f>IF(OR($O455="",$P455=""),"",IF($P455=0,"",$O455/$P455))</f>
        <v/>
      </c>
      <c r="R455" s="15">
        <f>IF(OR($B455="",$C455=""),"",ROUND(($C455-$B455)*1440,0))</f>
        <v/>
      </c>
      <c r="S455" s="16">
        <f>IF($O455="","",IF($O455&gt;0,"Win",IF($O455&lt;0,"Loss","Scratch")))</f>
        <v/>
      </c>
      <c r="T455" s="13">
        <f>IF($O455="","",SUM($O$2:$O455))</f>
        <v/>
      </c>
      <c r="U455" s="13">
        <f>IF($T455="","",$T455-MAX(0,MAX($T$2:$T455)))</f>
        <v/>
      </c>
    </row>
    <row r="456">
      <c r="A456" s="7" t="n"/>
      <c r="B456" s="8" t="n"/>
      <c r="C456" s="8" t="n"/>
      <c r="D456" s="9" t="n"/>
      <c r="E456" s="9" t="n"/>
      <c r="F456" s="10" t="n"/>
      <c r="G456" s="11" t="n"/>
      <c r="H456" s="11" t="n"/>
      <c r="I456" s="11" t="n"/>
      <c r="J456" s="12" t="n"/>
      <c r="K456" s="9" t="n"/>
      <c r="L456" s="9" t="n"/>
      <c r="M456" s="9" t="n"/>
      <c r="N456" s="13">
        <f>IF(OR($E456="",$F456="",$G456="",$H456=""),"",ROUND(($H456-$G456)*$F456*IF($E456="Short",-1,1),2))</f>
        <v/>
      </c>
      <c r="O456" s="13">
        <f>IF($N456="","",ROUND($N456-N($J456),2))</f>
        <v/>
      </c>
      <c r="P456" s="13">
        <f>IF(OR($F456="",$G456="",$I456=""),"",ABS($G456-$I456)*$F456)</f>
        <v/>
      </c>
      <c r="Q456" s="14">
        <f>IF(OR($O456="",$P456=""),"",IF($P456=0,"",$O456/$P456))</f>
        <v/>
      </c>
      <c r="R456" s="15">
        <f>IF(OR($B456="",$C456=""),"",ROUND(($C456-$B456)*1440,0))</f>
        <v/>
      </c>
      <c r="S456" s="16">
        <f>IF($O456="","",IF($O456&gt;0,"Win",IF($O456&lt;0,"Loss","Scratch")))</f>
        <v/>
      </c>
      <c r="T456" s="13">
        <f>IF($O456="","",SUM($O$2:$O456))</f>
        <v/>
      </c>
      <c r="U456" s="13">
        <f>IF($T456="","",$T456-MAX(0,MAX($T$2:$T456)))</f>
        <v/>
      </c>
    </row>
    <row r="457">
      <c r="A457" s="7" t="n"/>
      <c r="B457" s="8" t="n"/>
      <c r="C457" s="8" t="n"/>
      <c r="D457" s="9" t="n"/>
      <c r="E457" s="9" t="n"/>
      <c r="F457" s="10" t="n"/>
      <c r="G457" s="11" t="n"/>
      <c r="H457" s="11" t="n"/>
      <c r="I457" s="11" t="n"/>
      <c r="J457" s="12" t="n"/>
      <c r="K457" s="9" t="n"/>
      <c r="L457" s="9" t="n"/>
      <c r="M457" s="9" t="n"/>
      <c r="N457" s="13">
        <f>IF(OR($E457="",$F457="",$G457="",$H457=""),"",ROUND(($H457-$G457)*$F457*IF($E457="Short",-1,1),2))</f>
        <v/>
      </c>
      <c r="O457" s="13">
        <f>IF($N457="","",ROUND($N457-N($J457),2))</f>
        <v/>
      </c>
      <c r="P457" s="13">
        <f>IF(OR($F457="",$G457="",$I457=""),"",ABS($G457-$I457)*$F457)</f>
        <v/>
      </c>
      <c r="Q457" s="14">
        <f>IF(OR($O457="",$P457=""),"",IF($P457=0,"",$O457/$P457))</f>
        <v/>
      </c>
      <c r="R457" s="15">
        <f>IF(OR($B457="",$C457=""),"",ROUND(($C457-$B457)*1440,0))</f>
        <v/>
      </c>
      <c r="S457" s="16">
        <f>IF($O457="","",IF($O457&gt;0,"Win",IF($O457&lt;0,"Loss","Scratch")))</f>
        <v/>
      </c>
      <c r="T457" s="13">
        <f>IF($O457="","",SUM($O$2:$O457))</f>
        <v/>
      </c>
      <c r="U457" s="13">
        <f>IF($T457="","",$T457-MAX(0,MAX($T$2:$T457)))</f>
        <v/>
      </c>
    </row>
    <row r="458">
      <c r="A458" s="7" t="n"/>
      <c r="B458" s="8" t="n"/>
      <c r="C458" s="8" t="n"/>
      <c r="D458" s="9" t="n"/>
      <c r="E458" s="9" t="n"/>
      <c r="F458" s="10" t="n"/>
      <c r="G458" s="11" t="n"/>
      <c r="H458" s="11" t="n"/>
      <c r="I458" s="11" t="n"/>
      <c r="J458" s="12" t="n"/>
      <c r="K458" s="9" t="n"/>
      <c r="L458" s="9" t="n"/>
      <c r="M458" s="9" t="n"/>
      <c r="N458" s="13">
        <f>IF(OR($E458="",$F458="",$G458="",$H458=""),"",ROUND(($H458-$G458)*$F458*IF($E458="Short",-1,1),2))</f>
        <v/>
      </c>
      <c r="O458" s="13">
        <f>IF($N458="","",ROUND($N458-N($J458),2))</f>
        <v/>
      </c>
      <c r="P458" s="13">
        <f>IF(OR($F458="",$G458="",$I458=""),"",ABS($G458-$I458)*$F458)</f>
        <v/>
      </c>
      <c r="Q458" s="14">
        <f>IF(OR($O458="",$P458=""),"",IF($P458=0,"",$O458/$P458))</f>
        <v/>
      </c>
      <c r="R458" s="15">
        <f>IF(OR($B458="",$C458=""),"",ROUND(($C458-$B458)*1440,0))</f>
        <v/>
      </c>
      <c r="S458" s="16">
        <f>IF($O458="","",IF($O458&gt;0,"Win",IF($O458&lt;0,"Loss","Scratch")))</f>
        <v/>
      </c>
      <c r="T458" s="13">
        <f>IF($O458="","",SUM($O$2:$O458))</f>
        <v/>
      </c>
      <c r="U458" s="13">
        <f>IF($T458="","",$T458-MAX(0,MAX($T$2:$T458)))</f>
        <v/>
      </c>
    </row>
    <row r="459">
      <c r="A459" s="7" t="n"/>
      <c r="B459" s="8" t="n"/>
      <c r="C459" s="8" t="n"/>
      <c r="D459" s="9" t="n"/>
      <c r="E459" s="9" t="n"/>
      <c r="F459" s="10" t="n"/>
      <c r="G459" s="11" t="n"/>
      <c r="H459" s="11" t="n"/>
      <c r="I459" s="11" t="n"/>
      <c r="J459" s="12" t="n"/>
      <c r="K459" s="9" t="n"/>
      <c r="L459" s="9" t="n"/>
      <c r="M459" s="9" t="n"/>
      <c r="N459" s="13">
        <f>IF(OR($E459="",$F459="",$G459="",$H459=""),"",ROUND(($H459-$G459)*$F459*IF($E459="Short",-1,1),2))</f>
        <v/>
      </c>
      <c r="O459" s="13">
        <f>IF($N459="","",ROUND($N459-N($J459),2))</f>
        <v/>
      </c>
      <c r="P459" s="13">
        <f>IF(OR($F459="",$G459="",$I459=""),"",ABS($G459-$I459)*$F459)</f>
        <v/>
      </c>
      <c r="Q459" s="14">
        <f>IF(OR($O459="",$P459=""),"",IF($P459=0,"",$O459/$P459))</f>
        <v/>
      </c>
      <c r="R459" s="15">
        <f>IF(OR($B459="",$C459=""),"",ROUND(($C459-$B459)*1440,0))</f>
        <v/>
      </c>
      <c r="S459" s="16">
        <f>IF($O459="","",IF($O459&gt;0,"Win",IF($O459&lt;0,"Loss","Scratch")))</f>
        <v/>
      </c>
      <c r="T459" s="13">
        <f>IF($O459="","",SUM($O$2:$O459))</f>
        <v/>
      </c>
      <c r="U459" s="13">
        <f>IF($T459="","",$T459-MAX(0,MAX($T$2:$T459)))</f>
        <v/>
      </c>
    </row>
    <row r="460">
      <c r="A460" s="7" t="n"/>
      <c r="B460" s="8" t="n"/>
      <c r="C460" s="8" t="n"/>
      <c r="D460" s="9" t="n"/>
      <c r="E460" s="9" t="n"/>
      <c r="F460" s="10" t="n"/>
      <c r="G460" s="11" t="n"/>
      <c r="H460" s="11" t="n"/>
      <c r="I460" s="11" t="n"/>
      <c r="J460" s="12" t="n"/>
      <c r="K460" s="9" t="n"/>
      <c r="L460" s="9" t="n"/>
      <c r="M460" s="9" t="n"/>
      <c r="N460" s="13">
        <f>IF(OR($E460="",$F460="",$G460="",$H460=""),"",ROUND(($H460-$G460)*$F460*IF($E460="Short",-1,1),2))</f>
        <v/>
      </c>
      <c r="O460" s="13">
        <f>IF($N460="","",ROUND($N460-N($J460),2))</f>
        <v/>
      </c>
      <c r="P460" s="13">
        <f>IF(OR($F460="",$G460="",$I460=""),"",ABS($G460-$I460)*$F460)</f>
        <v/>
      </c>
      <c r="Q460" s="14">
        <f>IF(OR($O460="",$P460=""),"",IF($P460=0,"",$O460/$P460))</f>
        <v/>
      </c>
      <c r="R460" s="15">
        <f>IF(OR($B460="",$C460=""),"",ROUND(($C460-$B460)*1440,0))</f>
        <v/>
      </c>
      <c r="S460" s="16">
        <f>IF($O460="","",IF($O460&gt;0,"Win",IF($O460&lt;0,"Loss","Scratch")))</f>
        <v/>
      </c>
      <c r="T460" s="13">
        <f>IF($O460="","",SUM($O$2:$O460))</f>
        <v/>
      </c>
      <c r="U460" s="13">
        <f>IF($T460="","",$T460-MAX(0,MAX($T$2:$T460)))</f>
        <v/>
      </c>
    </row>
    <row r="461">
      <c r="A461" s="7" t="n"/>
      <c r="B461" s="8" t="n"/>
      <c r="C461" s="8" t="n"/>
      <c r="D461" s="9" t="n"/>
      <c r="E461" s="9" t="n"/>
      <c r="F461" s="10" t="n"/>
      <c r="G461" s="11" t="n"/>
      <c r="H461" s="11" t="n"/>
      <c r="I461" s="11" t="n"/>
      <c r="J461" s="12" t="n"/>
      <c r="K461" s="9" t="n"/>
      <c r="L461" s="9" t="n"/>
      <c r="M461" s="9" t="n"/>
      <c r="N461" s="13">
        <f>IF(OR($E461="",$F461="",$G461="",$H461=""),"",ROUND(($H461-$G461)*$F461*IF($E461="Short",-1,1),2))</f>
        <v/>
      </c>
      <c r="O461" s="13">
        <f>IF($N461="","",ROUND($N461-N($J461),2))</f>
        <v/>
      </c>
      <c r="P461" s="13">
        <f>IF(OR($F461="",$G461="",$I461=""),"",ABS($G461-$I461)*$F461)</f>
        <v/>
      </c>
      <c r="Q461" s="14">
        <f>IF(OR($O461="",$P461=""),"",IF($P461=0,"",$O461/$P461))</f>
        <v/>
      </c>
      <c r="R461" s="15">
        <f>IF(OR($B461="",$C461=""),"",ROUND(($C461-$B461)*1440,0))</f>
        <v/>
      </c>
      <c r="S461" s="16">
        <f>IF($O461="","",IF($O461&gt;0,"Win",IF($O461&lt;0,"Loss","Scratch")))</f>
        <v/>
      </c>
      <c r="T461" s="13">
        <f>IF($O461="","",SUM($O$2:$O461))</f>
        <v/>
      </c>
      <c r="U461" s="13">
        <f>IF($T461="","",$T461-MAX(0,MAX($T$2:$T461)))</f>
        <v/>
      </c>
    </row>
    <row r="462">
      <c r="A462" s="7" t="n"/>
      <c r="B462" s="8" t="n"/>
      <c r="C462" s="8" t="n"/>
      <c r="D462" s="9" t="n"/>
      <c r="E462" s="9" t="n"/>
      <c r="F462" s="10" t="n"/>
      <c r="G462" s="11" t="n"/>
      <c r="H462" s="11" t="n"/>
      <c r="I462" s="11" t="n"/>
      <c r="J462" s="12" t="n"/>
      <c r="K462" s="9" t="n"/>
      <c r="L462" s="9" t="n"/>
      <c r="M462" s="9" t="n"/>
      <c r="N462" s="13">
        <f>IF(OR($E462="",$F462="",$G462="",$H462=""),"",ROUND(($H462-$G462)*$F462*IF($E462="Short",-1,1),2))</f>
        <v/>
      </c>
      <c r="O462" s="13">
        <f>IF($N462="","",ROUND($N462-N($J462),2))</f>
        <v/>
      </c>
      <c r="P462" s="13">
        <f>IF(OR($F462="",$G462="",$I462=""),"",ABS($G462-$I462)*$F462)</f>
        <v/>
      </c>
      <c r="Q462" s="14">
        <f>IF(OR($O462="",$P462=""),"",IF($P462=0,"",$O462/$P462))</f>
        <v/>
      </c>
      <c r="R462" s="15">
        <f>IF(OR($B462="",$C462=""),"",ROUND(($C462-$B462)*1440,0))</f>
        <v/>
      </c>
      <c r="S462" s="16">
        <f>IF($O462="","",IF($O462&gt;0,"Win",IF($O462&lt;0,"Loss","Scratch")))</f>
        <v/>
      </c>
      <c r="T462" s="13">
        <f>IF($O462="","",SUM($O$2:$O462))</f>
        <v/>
      </c>
      <c r="U462" s="13">
        <f>IF($T462="","",$T462-MAX(0,MAX($T$2:$T462)))</f>
        <v/>
      </c>
    </row>
    <row r="463">
      <c r="A463" s="7" t="n"/>
      <c r="B463" s="8" t="n"/>
      <c r="C463" s="8" t="n"/>
      <c r="D463" s="9" t="n"/>
      <c r="E463" s="9" t="n"/>
      <c r="F463" s="10" t="n"/>
      <c r="G463" s="11" t="n"/>
      <c r="H463" s="11" t="n"/>
      <c r="I463" s="11" t="n"/>
      <c r="J463" s="12" t="n"/>
      <c r="K463" s="9" t="n"/>
      <c r="L463" s="9" t="n"/>
      <c r="M463" s="9" t="n"/>
      <c r="N463" s="13">
        <f>IF(OR($E463="",$F463="",$G463="",$H463=""),"",ROUND(($H463-$G463)*$F463*IF($E463="Short",-1,1),2))</f>
        <v/>
      </c>
      <c r="O463" s="13">
        <f>IF($N463="","",ROUND($N463-N($J463),2))</f>
        <v/>
      </c>
      <c r="P463" s="13">
        <f>IF(OR($F463="",$G463="",$I463=""),"",ABS($G463-$I463)*$F463)</f>
        <v/>
      </c>
      <c r="Q463" s="14">
        <f>IF(OR($O463="",$P463=""),"",IF($P463=0,"",$O463/$P463))</f>
        <v/>
      </c>
      <c r="R463" s="15">
        <f>IF(OR($B463="",$C463=""),"",ROUND(($C463-$B463)*1440,0))</f>
        <v/>
      </c>
      <c r="S463" s="16">
        <f>IF($O463="","",IF($O463&gt;0,"Win",IF($O463&lt;0,"Loss","Scratch")))</f>
        <v/>
      </c>
      <c r="T463" s="13">
        <f>IF($O463="","",SUM($O$2:$O463))</f>
        <v/>
      </c>
      <c r="U463" s="13">
        <f>IF($T463="","",$T463-MAX(0,MAX($T$2:$T463)))</f>
        <v/>
      </c>
    </row>
    <row r="464">
      <c r="A464" s="7" t="n"/>
      <c r="B464" s="8" t="n"/>
      <c r="C464" s="8" t="n"/>
      <c r="D464" s="9" t="n"/>
      <c r="E464" s="9" t="n"/>
      <c r="F464" s="10" t="n"/>
      <c r="G464" s="11" t="n"/>
      <c r="H464" s="11" t="n"/>
      <c r="I464" s="11" t="n"/>
      <c r="J464" s="12" t="n"/>
      <c r="K464" s="9" t="n"/>
      <c r="L464" s="9" t="n"/>
      <c r="M464" s="9" t="n"/>
      <c r="N464" s="13">
        <f>IF(OR($E464="",$F464="",$G464="",$H464=""),"",ROUND(($H464-$G464)*$F464*IF($E464="Short",-1,1),2))</f>
        <v/>
      </c>
      <c r="O464" s="13">
        <f>IF($N464="","",ROUND($N464-N($J464),2))</f>
        <v/>
      </c>
      <c r="P464" s="13">
        <f>IF(OR($F464="",$G464="",$I464=""),"",ABS($G464-$I464)*$F464)</f>
        <v/>
      </c>
      <c r="Q464" s="14">
        <f>IF(OR($O464="",$P464=""),"",IF($P464=0,"",$O464/$P464))</f>
        <v/>
      </c>
      <c r="R464" s="15">
        <f>IF(OR($B464="",$C464=""),"",ROUND(($C464-$B464)*1440,0))</f>
        <v/>
      </c>
      <c r="S464" s="16">
        <f>IF($O464="","",IF($O464&gt;0,"Win",IF($O464&lt;0,"Loss","Scratch")))</f>
        <v/>
      </c>
      <c r="T464" s="13">
        <f>IF($O464="","",SUM($O$2:$O464))</f>
        <v/>
      </c>
      <c r="U464" s="13">
        <f>IF($T464="","",$T464-MAX(0,MAX($T$2:$T464)))</f>
        <v/>
      </c>
    </row>
    <row r="465">
      <c r="A465" s="7" t="n"/>
      <c r="B465" s="8" t="n"/>
      <c r="C465" s="8" t="n"/>
      <c r="D465" s="9" t="n"/>
      <c r="E465" s="9" t="n"/>
      <c r="F465" s="10" t="n"/>
      <c r="G465" s="11" t="n"/>
      <c r="H465" s="11" t="n"/>
      <c r="I465" s="11" t="n"/>
      <c r="J465" s="12" t="n"/>
      <c r="K465" s="9" t="n"/>
      <c r="L465" s="9" t="n"/>
      <c r="M465" s="9" t="n"/>
      <c r="N465" s="13">
        <f>IF(OR($E465="",$F465="",$G465="",$H465=""),"",ROUND(($H465-$G465)*$F465*IF($E465="Short",-1,1),2))</f>
        <v/>
      </c>
      <c r="O465" s="13">
        <f>IF($N465="","",ROUND($N465-N($J465),2))</f>
        <v/>
      </c>
      <c r="P465" s="13">
        <f>IF(OR($F465="",$G465="",$I465=""),"",ABS($G465-$I465)*$F465)</f>
        <v/>
      </c>
      <c r="Q465" s="14">
        <f>IF(OR($O465="",$P465=""),"",IF($P465=0,"",$O465/$P465))</f>
        <v/>
      </c>
      <c r="R465" s="15">
        <f>IF(OR($B465="",$C465=""),"",ROUND(($C465-$B465)*1440,0))</f>
        <v/>
      </c>
      <c r="S465" s="16">
        <f>IF($O465="","",IF($O465&gt;0,"Win",IF($O465&lt;0,"Loss","Scratch")))</f>
        <v/>
      </c>
      <c r="T465" s="13">
        <f>IF($O465="","",SUM($O$2:$O465))</f>
        <v/>
      </c>
      <c r="U465" s="13">
        <f>IF($T465="","",$T465-MAX(0,MAX($T$2:$T465)))</f>
        <v/>
      </c>
    </row>
    <row r="466">
      <c r="A466" s="7" t="n"/>
      <c r="B466" s="8" t="n"/>
      <c r="C466" s="8" t="n"/>
      <c r="D466" s="9" t="n"/>
      <c r="E466" s="9" t="n"/>
      <c r="F466" s="10" t="n"/>
      <c r="G466" s="11" t="n"/>
      <c r="H466" s="11" t="n"/>
      <c r="I466" s="11" t="n"/>
      <c r="J466" s="12" t="n"/>
      <c r="K466" s="9" t="n"/>
      <c r="L466" s="9" t="n"/>
      <c r="M466" s="9" t="n"/>
      <c r="N466" s="13">
        <f>IF(OR($E466="",$F466="",$G466="",$H466=""),"",ROUND(($H466-$G466)*$F466*IF($E466="Short",-1,1),2))</f>
        <v/>
      </c>
      <c r="O466" s="13">
        <f>IF($N466="","",ROUND($N466-N($J466),2))</f>
        <v/>
      </c>
      <c r="P466" s="13">
        <f>IF(OR($F466="",$G466="",$I466=""),"",ABS($G466-$I466)*$F466)</f>
        <v/>
      </c>
      <c r="Q466" s="14">
        <f>IF(OR($O466="",$P466=""),"",IF($P466=0,"",$O466/$P466))</f>
        <v/>
      </c>
      <c r="R466" s="15">
        <f>IF(OR($B466="",$C466=""),"",ROUND(($C466-$B466)*1440,0))</f>
        <v/>
      </c>
      <c r="S466" s="16">
        <f>IF($O466="","",IF($O466&gt;0,"Win",IF($O466&lt;0,"Loss","Scratch")))</f>
        <v/>
      </c>
      <c r="T466" s="13">
        <f>IF($O466="","",SUM($O$2:$O466))</f>
        <v/>
      </c>
      <c r="U466" s="13">
        <f>IF($T466="","",$T466-MAX(0,MAX($T$2:$T466)))</f>
        <v/>
      </c>
    </row>
    <row r="467">
      <c r="A467" s="7" t="n"/>
      <c r="B467" s="8" t="n"/>
      <c r="C467" s="8" t="n"/>
      <c r="D467" s="9" t="n"/>
      <c r="E467" s="9" t="n"/>
      <c r="F467" s="10" t="n"/>
      <c r="G467" s="11" t="n"/>
      <c r="H467" s="11" t="n"/>
      <c r="I467" s="11" t="n"/>
      <c r="J467" s="12" t="n"/>
      <c r="K467" s="9" t="n"/>
      <c r="L467" s="9" t="n"/>
      <c r="M467" s="9" t="n"/>
      <c r="N467" s="13">
        <f>IF(OR($E467="",$F467="",$G467="",$H467=""),"",ROUND(($H467-$G467)*$F467*IF($E467="Short",-1,1),2))</f>
        <v/>
      </c>
      <c r="O467" s="13">
        <f>IF($N467="","",ROUND($N467-N($J467),2))</f>
        <v/>
      </c>
      <c r="P467" s="13">
        <f>IF(OR($F467="",$G467="",$I467=""),"",ABS($G467-$I467)*$F467)</f>
        <v/>
      </c>
      <c r="Q467" s="14">
        <f>IF(OR($O467="",$P467=""),"",IF($P467=0,"",$O467/$P467))</f>
        <v/>
      </c>
      <c r="R467" s="15">
        <f>IF(OR($B467="",$C467=""),"",ROUND(($C467-$B467)*1440,0))</f>
        <v/>
      </c>
      <c r="S467" s="16">
        <f>IF($O467="","",IF($O467&gt;0,"Win",IF($O467&lt;0,"Loss","Scratch")))</f>
        <v/>
      </c>
      <c r="T467" s="13">
        <f>IF($O467="","",SUM($O$2:$O467))</f>
        <v/>
      </c>
      <c r="U467" s="13">
        <f>IF($T467="","",$T467-MAX(0,MAX($T$2:$T467)))</f>
        <v/>
      </c>
    </row>
    <row r="468">
      <c r="A468" s="7" t="n"/>
      <c r="B468" s="8" t="n"/>
      <c r="C468" s="8" t="n"/>
      <c r="D468" s="9" t="n"/>
      <c r="E468" s="9" t="n"/>
      <c r="F468" s="10" t="n"/>
      <c r="G468" s="11" t="n"/>
      <c r="H468" s="11" t="n"/>
      <c r="I468" s="11" t="n"/>
      <c r="J468" s="12" t="n"/>
      <c r="K468" s="9" t="n"/>
      <c r="L468" s="9" t="n"/>
      <c r="M468" s="9" t="n"/>
      <c r="N468" s="13">
        <f>IF(OR($E468="",$F468="",$G468="",$H468=""),"",ROUND(($H468-$G468)*$F468*IF($E468="Short",-1,1),2))</f>
        <v/>
      </c>
      <c r="O468" s="13">
        <f>IF($N468="","",ROUND($N468-N($J468),2))</f>
        <v/>
      </c>
      <c r="P468" s="13">
        <f>IF(OR($F468="",$G468="",$I468=""),"",ABS($G468-$I468)*$F468)</f>
        <v/>
      </c>
      <c r="Q468" s="14">
        <f>IF(OR($O468="",$P468=""),"",IF($P468=0,"",$O468/$P468))</f>
        <v/>
      </c>
      <c r="R468" s="15">
        <f>IF(OR($B468="",$C468=""),"",ROUND(($C468-$B468)*1440,0))</f>
        <v/>
      </c>
      <c r="S468" s="16">
        <f>IF($O468="","",IF($O468&gt;0,"Win",IF($O468&lt;0,"Loss","Scratch")))</f>
        <v/>
      </c>
      <c r="T468" s="13">
        <f>IF($O468="","",SUM($O$2:$O468))</f>
        <v/>
      </c>
      <c r="U468" s="13">
        <f>IF($T468="","",$T468-MAX(0,MAX($T$2:$T468)))</f>
        <v/>
      </c>
    </row>
    <row r="469">
      <c r="A469" s="7" t="n"/>
      <c r="B469" s="8" t="n"/>
      <c r="C469" s="8" t="n"/>
      <c r="D469" s="9" t="n"/>
      <c r="E469" s="9" t="n"/>
      <c r="F469" s="10" t="n"/>
      <c r="G469" s="11" t="n"/>
      <c r="H469" s="11" t="n"/>
      <c r="I469" s="11" t="n"/>
      <c r="J469" s="12" t="n"/>
      <c r="K469" s="9" t="n"/>
      <c r="L469" s="9" t="n"/>
      <c r="M469" s="9" t="n"/>
      <c r="N469" s="13">
        <f>IF(OR($E469="",$F469="",$G469="",$H469=""),"",ROUND(($H469-$G469)*$F469*IF($E469="Short",-1,1),2))</f>
        <v/>
      </c>
      <c r="O469" s="13">
        <f>IF($N469="","",ROUND($N469-N($J469),2))</f>
        <v/>
      </c>
      <c r="P469" s="13">
        <f>IF(OR($F469="",$G469="",$I469=""),"",ABS($G469-$I469)*$F469)</f>
        <v/>
      </c>
      <c r="Q469" s="14">
        <f>IF(OR($O469="",$P469=""),"",IF($P469=0,"",$O469/$P469))</f>
        <v/>
      </c>
      <c r="R469" s="15">
        <f>IF(OR($B469="",$C469=""),"",ROUND(($C469-$B469)*1440,0))</f>
        <v/>
      </c>
      <c r="S469" s="16">
        <f>IF($O469="","",IF($O469&gt;0,"Win",IF($O469&lt;0,"Loss","Scratch")))</f>
        <v/>
      </c>
      <c r="T469" s="13">
        <f>IF($O469="","",SUM($O$2:$O469))</f>
        <v/>
      </c>
      <c r="U469" s="13">
        <f>IF($T469="","",$T469-MAX(0,MAX($T$2:$T469)))</f>
        <v/>
      </c>
    </row>
    <row r="470">
      <c r="A470" s="7" t="n"/>
      <c r="B470" s="8" t="n"/>
      <c r="C470" s="8" t="n"/>
      <c r="D470" s="9" t="n"/>
      <c r="E470" s="9" t="n"/>
      <c r="F470" s="10" t="n"/>
      <c r="G470" s="11" t="n"/>
      <c r="H470" s="11" t="n"/>
      <c r="I470" s="11" t="n"/>
      <c r="J470" s="12" t="n"/>
      <c r="K470" s="9" t="n"/>
      <c r="L470" s="9" t="n"/>
      <c r="M470" s="9" t="n"/>
      <c r="N470" s="13">
        <f>IF(OR($E470="",$F470="",$G470="",$H470=""),"",ROUND(($H470-$G470)*$F470*IF($E470="Short",-1,1),2))</f>
        <v/>
      </c>
      <c r="O470" s="13">
        <f>IF($N470="","",ROUND($N470-N($J470),2))</f>
        <v/>
      </c>
      <c r="P470" s="13">
        <f>IF(OR($F470="",$G470="",$I470=""),"",ABS($G470-$I470)*$F470)</f>
        <v/>
      </c>
      <c r="Q470" s="14">
        <f>IF(OR($O470="",$P470=""),"",IF($P470=0,"",$O470/$P470))</f>
        <v/>
      </c>
      <c r="R470" s="15">
        <f>IF(OR($B470="",$C470=""),"",ROUND(($C470-$B470)*1440,0))</f>
        <v/>
      </c>
      <c r="S470" s="16">
        <f>IF($O470="","",IF($O470&gt;0,"Win",IF($O470&lt;0,"Loss","Scratch")))</f>
        <v/>
      </c>
      <c r="T470" s="13">
        <f>IF($O470="","",SUM($O$2:$O470))</f>
        <v/>
      </c>
      <c r="U470" s="13">
        <f>IF($T470="","",$T470-MAX(0,MAX($T$2:$T470)))</f>
        <v/>
      </c>
    </row>
    <row r="471">
      <c r="A471" s="7" t="n"/>
      <c r="B471" s="8" t="n"/>
      <c r="C471" s="8" t="n"/>
      <c r="D471" s="9" t="n"/>
      <c r="E471" s="9" t="n"/>
      <c r="F471" s="10" t="n"/>
      <c r="G471" s="11" t="n"/>
      <c r="H471" s="11" t="n"/>
      <c r="I471" s="11" t="n"/>
      <c r="J471" s="12" t="n"/>
      <c r="K471" s="9" t="n"/>
      <c r="L471" s="9" t="n"/>
      <c r="M471" s="9" t="n"/>
      <c r="N471" s="13">
        <f>IF(OR($E471="",$F471="",$G471="",$H471=""),"",ROUND(($H471-$G471)*$F471*IF($E471="Short",-1,1),2))</f>
        <v/>
      </c>
      <c r="O471" s="13">
        <f>IF($N471="","",ROUND($N471-N($J471),2))</f>
        <v/>
      </c>
      <c r="P471" s="13">
        <f>IF(OR($F471="",$G471="",$I471=""),"",ABS($G471-$I471)*$F471)</f>
        <v/>
      </c>
      <c r="Q471" s="14">
        <f>IF(OR($O471="",$P471=""),"",IF($P471=0,"",$O471/$P471))</f>
        <v/>
      </c>
      <c r="R471" s="15">
        <f>IF(OR($B471="",$C471=""),"",ROUND(($C471-$B471)*1440,0))</f>
        <v/>
      </c>
      <c r="S471" s="16">
        <f>IF($O471="","",IF($O471&gt;0,"Win",IF($O471&lt;0,"Loss","Scratch")))</f>
        <v/>
      </c>
      <c r="T471" s="13">
        <f>IF($O471="","",SUM($O$2:$O471))</f>
        <v/>
      </c>
      <c r="U471" s="13">
        <f>IF($T471="","",$T471-MAX(0,MAX($T$2:$T471)))</f>
        <v/>
      </c>
    </row>
    <row r="472">
      <c r="A472" s="7" t="n"/>
      <c r="B472" s="8" t="n"/>
      <c r="C472" s="8" t="n"/>
      <c r="D472" s="9" t="n"/>
      <c r="E472" s="9" t="n"/>
      <c r="F472" s="10" t="n"/>
      <c r="G472" s="11" t="n"/>
      <c r="H472" s="11" t="n"/>
      <c r="I472" s="11" t="n"/>
      <c r="J472" s="12" t="n"/>
      <c r="K472" s="9" t="n"/>
      <c r="L472" s="9" t="n"/>
      <c r="M472" s="9" t="n"/>
      <c r="N472" s="13">
        <f>IF(OR($E472="",$F472="",$G472="",$H472=""),"",ROUND(($H472-$G472)*$F472*IF($E472="Short",-1,1),2))</f>
        <v/>
      </c>
      <c r="O472" s="13">
        <f>IF($N472="","",ROUND($N472-N($J472),2))</f>
        <v/>
      </c>
      <c r="P472" s="13">
        <f>IF(OR($F472="",$G472="",$I472=""),"",ABS($G472-$I472)*$F472)</f>
        <v/>
      </c>
      <c r="Q472" s="14">
        <f>IF(OR($O472="",$P472=""),"",IF($P472=0,"",$O472/$P472))</f>
        <v/>
      </c>
      <c r="R472" s="15">
        <f>IF(OR($B472="",$C472=""),"",ROUND(($C472-$B472)*1440,0))</f>
        <v/>
      </c>
      <c r="S472" s="16">
        <f>IF($O472="","",IF($O472&gt;0,"Win",IF($O472&lt;0,"Loss","Scratch")))</f>
        <v/>
      </c>
      <c r="T472" s="13">
        <f>IF($O472="","",SUM($O$2:$O472))</f>
        <v/>
      </c>
      <c r="U472" s="13">
        <f>IF($T472="","",$T472-MAX(0,MAX($T$2:$T472)))</f>
        <v/>
      </c>
    </row>
    <row r="473">
      <c r="A473" s="7" t="n"/>
      <c r="B473" s="8" t="n"/>
      <c r="C473" s="8" t="n"/>
      <c r="D473" s="9" t="n"/>
      <c r="E473" s="9" t="n"/>
      <c r="F473" s="10" t="n"/>
      <c r="G473" s="11" t="n"/>
      <c r="H473" s="11" t="n"/>
      <c r="I473" s="11" t="n"/>
      <c r="J473" s="12" t="n"/>
      <c r="K473" s="9" t="n"/>
      <c r="L473" s="9" t="n"/>
      <c r="M473" s="9" t="n"/>
      <c r="N473" s="13">
        <f>IF(OR($E473="",$F473="",$G473="",$H473=""),"",ROUND(($H473-$G473)*$F473*IF($E473="Short",-1,1),2))</f>
        <v/>
      </c>
      <c r="O473" s="13">
        <f>IF($N473="","",ROUND($N473-N($J473),2))</f>
        <v/>
      </c>
      <c r="P473" s="13">
        <f>IF(OR($F473="",$G473="",$I473=""),"",ABS($G473-$I473)*$F473)</f>
        <v/>
      </c>
      <c r="Q473" s="14">
        <f>IF(OR($O473="",$P473=""),"",IF($P473=0,"",$O473/$P473))</f>
        <v/>
      </c>
      <c r="R473" s="15">
        <f>IF(OR($B473="",$C473=""),"",ROUND(($C473-$B473)*1440,0))</f>
        <v/>
      </c>
      <c r="S473" s="16">
        <f>IF($O473="","",IF($O473&gt;0,"Win",IF($O473&lt;0,"Loss","Scratch")))</f>
        <v/>
      </c>
      <c r="T473" s="13">
        <f>IF($O473="","",SUM($O$2:$O473))</f>
        <v/>
      </c>
      <c r="U473" s="13">
        <f>IF($T473="","",$T473-MAX(0,MAX($T$2:$T473)))</f>
        <v/>
      </c>
    </row>
    <row r="474">
      <c r="A474" s="7" t="n"/>
      <c r="B474" s="8" t="n"/>
      <c r="C474" s="8" t="n"/>
      <c r="D474" s="9" t="n"/>
      <c r="E474" s="9" t="n"/>
      <c r="F474" s="10" t="n"/>
      <c r="G474" s="11" t="n"/>
      <c r="H474" s="11" t="n"/>
      <c r="I474" s="11" t="n"/>
      <c r="J474" s="12" t="n"/>
      <c r="K474" s="9" t="n"/>
      <c r="L474" s="9" t="n"/>
      <c r="M474" s="9" t="n"/>
      <c r="N474" s="13">
        <f>IF(OR($E474="",$F474="",$G474="",$H474=""),"",ROUND(($H474-$G474)*$F474*IF($E474="Short",-1,1),2))</f>
        <v/>
      </c>
      <c r="O474" s="13">
        <f>IF($N474="","",ROUND($N474-N($J474),2))</f>
        <v/>
      </c>
      <c r="P474" s="13">
        <f>IF(OR($F474="",$G474="",$I474=""),"",ABS($G474-$I474)*$F474)</f>
        <v/>
      </c>
      <c r="Q474" s="14">
        <f>IF(OR($O474="",$P474=""),"",IF($P474=0,"",$O474/$P474))</f>
        <v/>
      </c>
      <c r="R474" s="15">
        <f>IF(OR($B474="",$C474=""),"",ROUND(($C474-$B474)*1440,0))</f>
        <v/>
      </c>
      <c r="S474" s="16">
        <f>IF($O474="","",IF($O474&gt;0,"Win",IF($O474&lt;0,"Loss","Scratch")))</f>
        <v/>
      </c>
      <c r="T474" s="13">
        <f>IF($O474="","",SUM($O$2:$O474))</f>
        <v/>
      </c>
      <c r="U474" s="13">
        <f>IF($T474="","",$T474-MAX(0,MAX($T$2:$T474)))</f>
        <v/>
      </c>
    </row>
    <row r="475">
      <c r="A475" s="7" t="n"/>
      <c r="B475" s="8" t="n"/>
      <c r="C475" s="8" t="n"/>
      <c r="D475" s="9" t="n"/>
      <c r="E475" s="9" t="n"/>
      <c r="F475" s="10" t="n"/>
      <c r="G475" s="11" t="n"/>
      <c r="H475" s="11" t="n"/>
      <c r="I475" s="11" t="n"/>
      <c r="J475" s="12" t="n"/>
      <c r="K475" s="9" t="n"/>
      <c r="L475" s="9" t="n"/>
      <c r="M475" s="9" t="n"/>
      <c r="N475" s="13">
        <f>IF(OR($E475="",$F475="",$G475="",$H475=""),"",ROUND(($H475-$G475)*$F475*IF($E475="Short",-1,1),2))</f>
        <v/>
      </c>
      <c r="O475" s="13">
        <f>IF($N475="","",ROUND($N475-N($J475),2))</f>
        <v/>
      </c>
      <c r="P475" s="13">
        <f>IF(OR($F475="",$G475="",$I475=""),"",ABS($G475-$I475)*$F475)</f>
        <v/>
      </c>
      <c r="Q475" s="14">
        <f>IF(OR($O475="",$P475=""),"",IF($P475=0,"",$O475/$P475))</f>
        <v/>
      </c>
      <c r="R475" s="15">
        <f>IF(OR($B475="",$C475=""),"",ROUND(($C475-$B475)*1440,0))</f>
        <v/>
      </c>
      <c r="S475" s="16">
        <f>IF($O475="","",IF($O475&gt;0,"Win",IF($O475&lt;0,"Loss","Scratch")))</f>
        <v/>
      </c>
      <c r="T475" s="13">
        <f>IF($O475="","",SUM($O$2:$O475))</f>
        <v/>
      </c>
      <c r="U475" s="13">
        <f>IF($T475="","",$T475-MAX(0,MAX($T$2:$T475)))</f>
        <v/>
      </c>
    </row>
    <row r="476">
      <c r="A476" s="7" t="n"/>
      <c r="B476" s="8" t="n"/>
      <c r="C476" s="8" t="n"/>
      <c r="D476" s="9" t="n"/>
      <c r="E476" s="9" t="n"/>
      <c r="F476" s="10" t="n"/>
      <c r="G476" s="11" t="n"/>
      <c r="H476" s="11" t="n"/>
      <c r="I476" s="11" t="n"/>
      <c r="J476" s="12" t="n"/>
      <c r="K476" s="9" t="n"/>
      <c r="L476" s="9" t="n"/>
      <c r="M476" s="9" t="n"/>
      <c r="N476" s="13">
        <f>IF(OR($E476="",$F476="",$G476="",$H476=""),"",ROUND(($H476-$G476)*$F476*IF($E476="Short",-1,1),2))</f>
        <v/>
      </c>
      <c r="O476" s="13">
        <f>IF($N476="","",ROUND($N476-N($J476),2))</f>
        <v/>
      </c>
      <c r="P476" s="13">
        <f>IF(OR($F476="",$G476="",$I476=""),"",ABS($G476-$I476)*$F476)</f>
        <v/>
      </c>
      <c r="Q476" s="14">
        <f>IF(OR($O476="",$P476=""),"",IF($P476=0,"",$O476/$P476))</f>
        <v/>
      </c>
      <c r="R476" s="15">
        <f>IF(OR($B476="",$C476=""),"",ROUND(($C476-$B476)*1440,0))</f>
        <v/>
      </c>
      <c r="S476" s="16">
        <f>IF($O476="","",IF($O476&gt;0,"Win",IF($O476&lt;0,"Loss","Scratch")))</f>
        <v/>
      </c>
      <c r="T476" s="13">
        <f>IF($O476="","",SUM($O$2:$O476))</f>
        <v/>
      </c>
      <c r="U476" s="13">
        <f>IF($T476="","",$T476-MAX(0,MAX($T$2:$T476)))</f>
        <v/>
      </c>
    </row>
    <row r="477">
      <c r="A477" s="7" t="n"/>
      <c r="B477" s="8" t="n"/>
      <c r="C477" s="8" t="n"/>
      <c r="D477" s="9" t="n"/>
      <c r="E477" s="9" t="n"/>
      <c r="F477" s="10" t="n"/>
      <c r="G477" s="11" t="n"/>
      <c r="H477" s="11" t="n"/>
      <c r="I477" s="11" t="n"/>
      <c r="J477" s="12" t="n"/>
      <c r="K477" s="9" t="n"/>
      <c r="L477" s="9" t="n"/>
      <c r="M477" s="9" t="n"/>
      <c r="N477" s="13">
        <f>IF(OR($E477="",$F477="",$G477="",$H477=""),"",ROUND(($H477-$G477)*$F477*IF($E477="Short",-1,1),2))</f>
        <v/>
      </c>
      <c r="O477" s="13">
        <f>IF($N477="","",ROUND($N477-N($J477),2))</f>
        <v/>
      </c>
      <c r="P477" s="13">
        <f>IF(OR($F477="",$G477="",$I477=""),"",ABS($G477-$I477)*$F477)</f>
        <v/>
      </c>
      <c r="Q477" s="14">
        <f>IF(OR($O477="",$P477=""),"",IF($P477=0,"",$O477/$P477))</f>
        <v/>
      </c>
      <c r="R477" s="15">
        <f>IF(OR($B477="",$C477=""),"",ROUND(($C477-$B477)*1440,0))</f>
        <v/>
      </c>
      <c r="S477" s="16">
        <f>IF($O477="","",IF($O477&gt;0,"Win",IF($O477&lt;0,"Loss","Scratch")))</f>
        <v/>
      </c>
      <c r="T477" s="13">
        <f>IF($O477="","",SUM($O$2:$O477))</f>
        <v/>
      </c>
      <c r="U477" s="13">
        <f>IF($T477="","",$T477-MAX(0,MAX($T$2:$T477)))</f>
        <v/>
      </c>
    </row>
    <row r="478">
      <c r="A478" s="7" t="n"/>
      <c r="B478" s="8" t="n"/>
      <c r="C478" s="8" t="n"/>
      <c r="D478" s="9" t="n"/>
      <c r="E478" s="9" t="n"/>
      <c r="F478" s="10" t="n"/>
      <c r="G478" s="11" t="n"/>
      <c r="H478" s="11" t="n"/>
      <c r="I478" s="11" t="n"/>
      <c r="J478" s="12" t="n"/>
      <c r="K478" s="9" t="n"/>
      <c r="L478" s="9" t="n"/>
      <c r="M478" s="9" t="n"/>
      <c r="N478" s="13">
        <f>IF(OR($E478="",$F478="",$G478="",$H478=""),"",ROUND(($H478-$G478)*$F478*IF($E478="Short",-1,1),2))</f>
        <v/>
      </c>
      <c r="O478" s="13">
        <f>IF($N478="","",ROUND($N478-N($J478),2))</f>
        <v/>
      </c>
      <c r="P478" s="13">
        <f>IF(OR($F478="",$G478="",$I478=""),"",ABS($G478-$I478)*$F478)</f>
        <v/>
      </c>
      <c r="Q478" s="14">
        <f>IF(OR($O478="",$P478=""),"",IF($P478=0,"",$O478/$P478))</f>
        <v/>
      </c>
      <c r="R478" s="15">
        <f>IF(OR($B478="",$C478=""),"",ROUND(($C478-$B478)*1440,0))</f>
        <v/>
      </c>
      <c r="S478" s="16">
        <f>IF($O478="","",IF($O478&gt;0,"Win",IF($O478&lt;0,"Loss","Scratch")))</f>
        <v/>
      </c>
      <c r="T478" s="13">
        <f>IF($O478="","",SUM($O$2:$O478))</f>
        <v/>
      </c>
      <c r="U478" s="13">
        <f>IF($T478="","",$T478-MAX(0,MAX($T$2:$T478)))</f>
        <v/>
      </c>
    </row>
    <row r="479">
      <c r="A479" s="7" t="n"/>
      <c r="B479" s="8" t="n"/>
      <c r="C479" s="8" t="n"/>
      <c r="D479" s="9" t="n"/>
      <c r="E479" s="9" t="n"/>
      <c r="F479" s="10" t="n"/>
      <c r="G479" s="11" t="n"/>
      <c r="H479" s="11" t="n"/>
      <c r="I479" s="11" t="n"/>
      <c r="J479" s="12" t="n"/>
      <c r="K479" s="9" t="n"/>
      <c r="L479" s="9" t="n"/>
      <c r="M479" s="9" t="n"/>
      <c r="N479" s="13">
        <f>IF(OR($E479="",$F479="",$G479="",$H479=""),"",ROUND(($H479-$G479)*$F479*IF($E479="Short",-1,1),2))</f>
        <v/>
      </c>
      <c r="O479" s="13">
        <f>IF($N479="","",ROUND($N479-N($J479),2))</f>
        <v/>
      </c>
      <c r="P479" s="13">
        <f>IF(OR($F479="",$G479="",$I479=""),"",ABS($G479-$I479)*$F479)</f>
        <v/>
      </c>
      <c r="Q479" s="14">
        <f>IF(OR($O479="",$P479=""),"",IF($P479=0,"",$O479/$P479))</f>
        <v/>
      </c>
      <c r="R479" s="15">
        <f>IF(OR($B479="",$C479=""),"",ROUND(($C479-$B479)*1440,0))</f>
        <v/>
      </c>
      <c r="S479" s="16">
        <f>IF($O479="","",IF($O479&gt;0,"Win",IF($O479&lt;0,"Loss","Scratch")))</f>
        <v/>
      </c>
      <c r="T479" s="13">
        <f>IF($O479="","",SUM($O$2:$O479))</f>
        <v/>
      </c>
      <c r="U479" s="13">
        <f>IF($T479="","",$T479-MAX(0,MAX($T$2:$T479)))</f>
        <v/>
      </c>
    </row>
    <row r="480">
      <c r="A480" s="7" t="n"/>
      <c r="B480" s="8" t="n"/>
      <c r="C480" s="8" t="n"/>
      <c r="D480" s="9" t="n"/>
      <c r="E480" s="9" t="n"/>
      <c r="F480" s="10" t="n"/>
      <c r="G480" s="11" t="n"/>
      <c r="H480" s="11" t="n"/>
      <c r="I480" s="11" t="n"/>
      <c r="J480" s="12" t="n"/>
      <c r="K480" s="9" t="n"/>
      <c r="L480" s="9" t="n"/>
      <c r="M480" s="9" t="n"/>
      <c r="N480" s="13">
        <f>IF(OR($E480="",$F480="",$G480="",$H480=""),"",ROUND(($H480-$G480)*$F480*IF($E480="Short",-1,1),2))</f>
        <v/>
      </c>
      <c r="O480" s="13">
        <f>IF($N480="","",ROUND($N480-N($J480),2))</f>
        <v/>
      </c>
      <c r="P480" s="13">
        <f>IF(OR($F480="",$G480="",$I480=""),"",ABS($G480-$I480)*$F480)</f>
        <v/>
      </c>
      <c r="Q480" s="14">
        <f>IF(OR($O480="",$P480=""),"",IF($P480=0,"",$O480/$P480))</f>
        <v/>
      </c>
      <c r="R480" s="15">
        <f>IF(OR($B480="",$C480=""),"",ROUND(($C480-$B480)*1440,0))</f>
        <v/>
      </c>
      <c r="S480" s="16">
        <f>IF($O480="","",IF($O480&gt;0,"Win",IF($O480&lt;0,"Loss","Scratch")))</f>
        <v/>
      </c>
      <c r="T480" s="13">
        <f>IF($O480="","",SUM($O$2:$O480))</f>
        <v/>
      </c>
      <c r="U480" s="13">
        <f>IF($T480="","",$T480-MAX(0,MAX($T$2:$T480)))</f>
        <v/>
      </c>
    </row>
    <row r="481">
      <c r="A481" s="7" t="n"/>
      <c r="B481" s="8" t="n"/>
      <c r="C481" s="8" t="n"/>
      <c r="D481" s="9" t="n"/>
      <c r="E481" s="9" t="n"/>
      <c r="F481" s="10" t="n"/>
      <c r="G481" s="11" t="n"/>
      <c r="H481" s="11" t="n"/>
      <c r="I481" s="11" t="n"/>
      <c r="J481" s="12" t="n"/>
      <c r="K481" s="9" t="n"/>
      <c r="L481" s="9" t="n"/>
      <c r="M481" s="9" t="n"/>
      <c r="N481" s="13">
        <f>IF(OR($E481="",$F481="",$G481="",$H481=""),"",ROUND(($H481-$G481)*$F481*IF($E481="Short",-1,1),2))</f>
        <v/>
      </c>
      <c r="O481" s="13">
        <f>IF($N481="","",ROUND($N481-N($J481),2))</f>
        <v/>
      </c>
      <c r="P481" s="13">
        <f>IF(OR($F481="",$G481="",$I481=""),"",ABS($G481-$I481)*$F481)</f>
        <v/>
      </c>
      <c r="Q481" s="14">
        <f>IF(OR($O481="",$P481=""),"",IF($P481=0,"",$O481/$P481))</f>
        <v/>
      </c>
      <c r="R481" s="15">
        <f>IF(OR($B481="",$C481=""),"",ROUND(($C481-$B481)*1440,0))</f>
        <v/>
      </c>
      <c r="S481" s="16">
        <f>IF($O481="","",IF($O481&gt;0,"Win",IF($O481&lt;0,"Loss","Scratch")))</f>
        <v/>
      </c>
      <c r="T481" s="13">
        <f>IF($O481="","",SUM($O$2:$O481))</f>
        <v/>
      </c>
      <c r="U481" s="13">
        <f>IF($T481="","",$T481-MAX(0,MAX($T$2:$T481)))</f>
        <v/>
      </c>
    </row>
    <row r="482">
      <c r="A482" s="7" t="n"/>
      <c r="B482" s="8" t="n"/>
      <c r="C482" s="8" t="n"/>
      <c r="D482" s="9" t="n"/>
      <c r="E482" s="9" t="n"/>
      <c r="F482" s="10" t="n"/>
      <c r="G482" s="11" t="n"/>
      <c r="H482" s="11" t="n"/>
      <c r="I482" s="11" t="n"/>
      <c r="J482" s="12" t="n"/>
      <c r="K482" s="9" t="n"/>
      <c r="L482" s="9" t="n"/>
      <c r="M482" s="9" t="n"/>
      <c r="N482" s="13">
        <f>IF(OR($E482="",$F482="",$G482="",$H482=""),"",ROUND(($H482-$G482)*$F482*IF($E482="Short",-1,1),2))</f>
        <v/>
      </c>
      <c r="O482" s="13">
        <f>IF($N482="","",ROUND($N482-N($J482),2))</f>
        <v/>
      </c>
      <c r="P482" s="13">
        <f>IF(OR($F482="",$G482="",$I482=""),"",ABS($G482-$I482)*$F482)</f>
        <v/>
      </c>
      <c r="Q482" s="14">
        <f>IF(OR($O482="",$P482=""),"",IF($P482=0,"",$O482/$P482))</f>
        <v/>
      </c>
      <c r="R482" s="15">
        <f>IF(OR($B482="",$C482=""),"",ROUND(($C482-$B482)*1440,0))</f>
        <v/>
      </c>
      <c r="S482" s="16">
        <f>IF($O482="","",IF($O482&gt;0,"Win",IF($O482&lt;0,"Loss","Scratch")))</f>
        <v/>
      </c>
      <c r="T482" s="13">
        <f>IF($O482="","",SUM($O$2:$O482))</f>
        <v/>
      </c>
      <c r="U482" s="13">
        <f>IF($T482="","",$T482-MAX(0,MAX($T$2:$T482)))</f>
        <v/>
      </c>
    </row>
    <row r="483">
      <c r="A483" s="7" t="n"/>
      <c r="B483" s="8" t="n"/>
      <c r="C483" s="8" t="n"/>
      <c r="D483" s="9" t="n"/>
      <c r="E483" s="9" t="n"/>
      <c r="F483" s="10" t="n"/>
      <c r="G483" s="11" t="n"/>
      <c r="H483" s="11" t="n"/>
      <c r="I483" s="11" t="n"/>
      <c r="J483" s="12" t="n"/>
      <c r="K483" s="9" t="n"/>
      <c r="L483" s="9" t="n"/>
      <c r="M483" s="9" t="n"/>
      <c r="N483" s="13">
        <f>IF(OR($E483="",$F483="",$G483="",$H483=""),"",ROUND(($H483-$G483)*$F483*IF($E483="Short",-1,1),2))</f>
        <v/>
      </c>
      <c r="O483" s="13">
        <f>IF($N483="","",ROUND($N483-N($J483),2))</f>
        <v/>
      </c>
      <c r="P483" s="13">
        <f>IF(OR($F483="",$G483="",$I483=""),"",ABS($G483-$I483)*$F483)</f>
        <v/>
      </c>
      <c r="Q483" s="14">
        <f>IF(OR($O483="",$P483=""),"",IF($P483=0,"",$O483/$P483))</f>
        <v/>
      </c>
      <c r="R483" s="15">
        <f>IF(OR($B483="",$C483=""),"",ROUND(($C483-$B483)*1440,0))</f>
        <v/>
      </c>
      <c r="S483" s="16">
        <f>IF($O483="","",IF($O483&gt;0,"Win",IF($O483&lt;0,"Loss","Scratch")))</f>
        <v/>
      </c>
      <c r="T483" s="13">
        <f>IF($O483="","",SUM($O$2:$O483))</f>
        <v/>
      </c>
      <c r="U483" s="13">
        <f>IF($T483="","",$T483-MAX(0,MAX($T$2:$T483)))</f>
        <v/>
      </c>
    </row>
    <row r="484">
      <c r="A484" s="7" t="n"/>
      <c r="B484" s="8" t="n"/>
      <c r="C484" s="8" t="n"/>
      <c r="D484" s="9" t="n"/>
      <c r="E484" s="9" t="n"/>
      <c r="F484" s="10" t="n"/>
      <c r="G484" s="11" t="n"/>
      <c r="H484" s="11" t="n"/>
      <c r="I484" s="11" t="n"/>
      <c r="J484" s="12" t="n"/>
      <c r="K484" s="9" t="n"/>
      <c r="L484" s="9" t="n"/>
      <c r="M484" s="9" t="n"/>
      <c r="N484" s="13">
        <f>IF(OR($E484="",$F484="",$G484="",$H484=""),"",ROUND(($H484-$G484)*$F484*IF($E484="Short",-1,1),2))</f>
        <v/>
      </c>
      <c r="O484" s="13">
        <f>IF($N484="","",ROUND($N484-N($J484),2))</f>
        <v/>
      </c>
      <c r="P484" s="13">
        <f>IF(OR($F484="",$G484="",$I484=""),"",ABS($G484-$I484)*$F484)</f>
        <v/>
      </c>
      <c r="Q484" s="14">
        <f>IF(OR($O484="",$P484=""),"",IF($P484=0,"",$O484/$P484))</f>
        <v/>
      </c>
      <c r="R484" s="15">
        <f>IF(OR($B484="",$C484=""),"",ROUND(($C484-$B484)*1440,0))</f>
        <v/>
      </c>
      <c r="S484" s="16">
        <f>IF($O484="","",IF($O484&gt;0,"Win",IF($O484&lt;0,"Loss","Scratch")))</f>
        <v/>
      </c>
      <c r="T484" s="13">
        <f>IF($O484="","",SUM($O$2:$O484))</f>
        <v/>
      </c>
      <c r="U484" s="13">
        <f>IF($T484="","",$T484-MAX(0,MAX($T$2:$T484)))</f>
        <v/>
      </c>
    </row>
    <row r="485">
      <c r="A485" s="7" t="n"/>
      <c r="B485" s="8" t="n"/>
      <c r="C485" s="8" t="n"/>
      <c r="D485" s="9" t="n"/>
      <c r="E485" s="9" t="n"/>
      <c r="F485" s="10" t="n"/>
      <c r="G485" s="11" t="n"/>
      <c r="H485" s="11" t="n"/>
      <c r="I485" s="11" t="n"/>
      <c r="J485" s="12" t="n"/>
      <c r="K485" s="9" t="n"/>
      <c r="L485" s="9" t="n"/>
      <c r="M485" s="9" t="n"/>
      <c r="N485" s="13">
        <f>IF(OR($E485="",$F485="",$G485="",$H485=""),"",ROUND(($H485-$G485)*$F485*IF($E485="Short",-1,1),2))</f>
        <v/>
      </c>
      <c r="O485" s="13">
        <f>IF($N485="","",ROUND($N485-N($J485),2))</f>
        <v/>
      </c>
      <c r="P485" s="13">
        <f>IF(OR($F485="",$G485="",$I485=""),"",ABS($G485-$I485)*$F485)</f>
        <v/>
      </c>
      <c r="Q485" s="14">
        <f>IF(OR($O485="",$P485=""),"",IF($P485=0,"",$O485/$P485))</f>
        <v/>
      </c>
      <c r="R485" s="15">
        <f>IF(OR($B485="",$C485=""),"",ROUND(($C485-$B485)*1440,0))</f>
        <v/>
      </c>
      <c r="S485" s="16">
        <f>IF($O485="","",IF($O485&gt;0,"Win",IF($O485&lt;0,"Loss","Scratch")))</f>
        <v/>
      </c>
      <c r="T485" s="13">
        <f>IF($O485="","",SUM($O$2:$O485))</f>
        <v/>
      </c>
      <c r="U485" s="13">
        <f>IF($T485="","",$T485-MAX(0,MAX($T$2:$T485)))</f>
        <v/>
      </c>
    </row>
    <row r="486">
      <c r="A486" s="7" t="n"/>
      <c r="B486" s="8" t="n"/>
      <c r="C486" s="8" t="n"/>
      <c r="D486" s="9" t="n"/>
      <c r="E486" s="9" t="n"/>
      <c r="F486" s="10" t="n"/>
      <c r="G486" s="11" t="n"/>
      <c r="H486" s="11" t="n"/>
      <c r="I486" s="11" t="n"/>
      <c r="J486" s="12" t="n"/>
      <c r="K486" s="9" t="n"/>
      <c r="L486" s="9" t="n"/>
      <c r="M486" s="9" t="n"/>
      <c r="N486" s="13">
        <f>IF(OR($E486="",$F486="",$G486="",$H486=""),"",ROUND(($H486-$G486)*$F486*IF($E486="Short",-1,1),2))</f>
        <v/>
      </c>
      <c r="O486" s="13">
        <f>IF($N486="","",ROUND($N486-N($J486),2))</f>
        <v/>
      </c>
      <c r="P486" s="13">
        <f>IF(OR($F486="",$G486="",$I486=""),"",ABS($G486-$I486)*$F486)</f>
        <v/>
      </c>
      <c r="Q486" s="14">
        <f>IF(OR($O486="",$P486=""),"",IF($P486=0,"",$O486/$P486))</f>
        <v/>
      </c>
      <c r="R486" s="15">
        <f>IF(OR($B486="",$C486=""),"",ROUND(($C486-$B486)*1440,0))</f>
        <v/>
      </c>
      <c r="S486" s="16">
        <f>IF($O486="","",IF($O486&gt;0,"Win",IF($O486&lt;0,"Loss","Scratch")))</f>
        <v/>
      </c>
      <c r="T486" s="13">
        <f>IF($O486="","",SUM($O$2:$O486))</f>
        <v/>
      </c>
      <c r="U486" s="13">
        <f>IF($T486="","",$T486-MAX(0,MAX($T$2:$T486)))</f>
        <v/>
      </c>
    </row>
    <row r="487">
      <c r="A487" s="7" t="n"/>
      <c r="B487" s="8" t="n"/>
      <c r="C487" s="8" t="n"/>
      <c r="D487" s="9" t="n"/>
      <c r="E487" s="9" t="n"/>
      <c r="F487" s="10" t="n"/>
      <c r="G487" s="11" t="n"/>
      <c r="H487" s="11" t="n"/>
      <c r="I487" s="11" t="n"/>
      <c r="J487" s="12" t="n"/>
      <c r="K487" s="9" t="n"/>
      <c r="L487" s="9" t="n"/>
      <c r="M487" s="9" t="n"/>
      <c r="N487" s="13">
        <f>IF(OR($E487="",$F487="",$G487="",$H487=""),"",ROUND(($H487-$G487)*$F487*IF($E487="Short",-1,1),2))</f>
        <v/>
      </c>
      <c r="O487" s="13">
        <f>IF($N487="","",ROUND($N487-N($J487),2))</f>
        <v/>
      </c>
      <c r="P487" s="13">
        <f>IF(OR($F487="",$G487="",$I487=""),"",ABS($G487-$I487)*$F487)</f>
        <v/>
      </c>
      <c r="Q487" s="14">
        <f>IF(OR($O487="",$P487=""),"",IF($P487=0,"",$O487/$P487))</f>
        <v/>
      </c>
      <c r="R487" s="15">
        <f>IF(OR($B487="",$C487=""),"",ROUND(($C487-$B487)*1440,0))</f>
        <v/>
      </c>
      <c r="S487" s="16">
        <f>IF($O487="","",IF($O487&gt;0,"Win",IF($O487&lt;0,"Loss","Scratch")))</f>
        <v/>
      </c>
      <c r="T487" s="13">
        <f>IF($O487="","",SUM($O$2:$O487))</f>
        <v/>
      </c>
      <c r="U487" s="13">
        <f>IF($T487="","",$T487-MAX(0,MAX($T$2:$T487)))</f>
        <v/>
      </c>
    </row>
    <row r="488">
      <c r="A488" s="7" t="n"/>
      <c r="B488" s="8" t="n"/>
      <c r="C488" s="8" t="n"/>
      <c r="D488" s="9" t="n"/>
      <c r="E488" s="9" t="n"/>
      <c r="F488" s="10" t="n"/>
      <c r="G488" s="11" t="n"/>
      <c r="H488" s="11" t="n"/>
      <c r="I488" s="11" t="n"/>
      <c r="J488" s="12" t="n"/>
      <c r="K488" s="9" t="n"/>
      <c r="L488" s="9" t="n"/>
      <c r="M488" s="9" t="n"/>
      <c r="N488" s="13">
        <f>IF(OR($E488="",$F488="",$G488="",$H488=""),"",ROUND(($H488-$G488)*$F488*IF($E488="Short",-1,1),2))</f>
        <v/>
      </c>
      <c r="O488" s="13">
        <f>IF($N488="","",ROUND($N488-N($J488),2))</f>
        <v/>
      </c>
      <c r="P488" s="13">
        <f>IF(OR($F488="",$G488="",$I488=""),"",ABS($G488-$I488)*$F488)</f>
        <v/>
      </c>
      <c r="Q488" s="14">
        <f>IF(OR($O488="",$P488=""),"",IF($P488=0,"",$O488/$P488))</f>
        <v/>
      </c>
      <c r="R488" s="15">
        <f>IF(OR($B488="",$C488=""),"",ROUND(($C488-$B488)*1440,0))</f>
        <v/>
      </c>
      <c r="S488" s="16">
        <f>IF($O488="","",IF($O488&gt;0,"Win",IF($O488&lt;0,"Loss","Scratch")))</f>
        <v/>
      </c>
      <c r="T488" s="13">
        <f>IF($O488="","",SUM($O$2:$O488))</f>
        <v/>
      </c>
      <c r="U488" s="13">
        <f>IF($T488="","",$T488-MAX(0,MAX($T$2:$T488)))</f>
        <v/>
      </c>
    </row>
    <row r="489">
      <c r="A489" s="7" t="n"/>
      <c r="B489" s="8" t="n"/>
      <c r="C489" s="8" t="n"/>
      <c r="D489" s="9" t="n"/>
      <c r="E489" s="9" t="n"/>
      <c r="F489" s="10" t="n"/>
      <c r="G489" s="11" t="n"/>
      <c r="H489" s="11" t="n"/>
      <c r="I489" s="11" t="n"/>
      <c r="J489" s="12" t="n"/>
      <c r="K489" s="9" t="n"/>
      <c r="L489" s="9" t="n"/>
      <c r="M489" s="9" t="n"/>
      <c r="N489" s="13">
        <f>IF(OR($E489="",$F489="",$G489="",$H489=""),"",ROUND(($H489-$G489)*$F489*IF($E489="Short",-1,1),2))</f>
        <v/>
      </c>
      <c r="O489" s="13">
        <f>IF($N489="","",ROUND($N489-N($J489),2))</f>
        <v/>
      </c>
      <c r="P489" s="13">
        <f>IF(OR($F489="",$G489="",$I489=""),"",ABS($G489-$I489)*$F489)</f>
        <v/>
      </c>
      <c r="Q489" s="14">
        <f>IF(OR($O489="",$P489=""),"",IF($P489=0,"",$O489/$P489))</f>
        <v/>
      </c>
      <c r="R489" s="15">
        <f>IF(OR($B489="",$C489=""),"",ROUND(($C489-$B489)*1440,0))</f>
        <v/>
      </c>
      <c r="S489" s="16">
        <f>IF($O489="","",IF($O489&gt;0,"Win",IF($O489&lt;0,"Loss","Scratch")))</f>
        <v/>
      </c>
      <c r="T489" s="13">
        <f>IF($O489="","",SUM($O$2:$O489))</f>
        <v/>
      </c>
      <c r="U489" s="13">
        <f>IF($T489="","",$T489-MAX(0,MAX($T$2:$T489)))</f>
        <v/>
      </c>
    </row>
    <row r="490">
      <c r="A490" s="7" t="n"/>
      <c r="B490" s="8" t="n"/>
      <c r="C490" s="8" t="n"/>
      <c r="D490" s="9" t="n"/>
      <c r="E490" s="9" t="n"/>
      <c r="F490" s="10" t="n"/>
      <c r="G490" s="11" t="n"/>
      <c r="H490" s="11" t="n"/>
      <c r="I490" s="11" t="n"/>
      <c r="J490" s="12" t="n"/>
      <c r="K490" s="9" t="n"/>
      <c r="L490" s="9" t="n"/>
      <c r="M490" s="9" t="n"/>
      <c r="N490" s="13">
        <f>IF(OR($E490="",$F490="",$G490="",$H490=""),"",ROUND(($H490-$G490)*$F490*IF($E490="Short",-1,1),2))</f>
        <v/>
      </c>
      <c r="O490" s="13">
        <f>IF($N490="","",ROUND($N490-N($J490),2))</f>
        <v/>
      </c>
      <c r="P490" s="13">
        <f>IF(OR($F490="",$G490="",$I490=""),"",ABS($G490-$I490)*$F490)</f>
        <v/>
      </c>
      <c r="Q490" s="14">
        <f>IF(OR($O490="",$P490=""),"",IF($P490=0,"",$O490/$P490))</f>
        <v/>
      </c>
      <c r="R490" s="15">
        <f>IF(OR($B490="",$C490=""),"",ROUND(($C490-$B490)*1440,0))</f>
        <v/>
      </c>
      <c r="S490" s="16">
        <f>IF($O490="","",IF($O490&gt;0,"Win",IF($O490&lt;0,"Loss","Scratch")))</f>
        <v/>
      </c>
      <c r="T490" s="13">
        <f>IF($O490="","",SUM($O$2:$O490))</f>
        <v/>
      </c>
      <c r="U490" s="13">
        <f>IF($T490="","",$T490-MAX(0,MAX($T$2:$T490)))</f>
        <v/>
      </c>
    </row>
    <row r="491">
      <c r="A491" s="7" t="n"/>
      <c r="B491" s="8" t="n"/>
      <c r="C491" s="8" t="n"/>
      <c r="D491" s="9" t="n"/>
      <c r="E491" s="9" t="n"/>
      <c r="F491" s="10" t="n"/>
      <c r="G491" s="11" t="n"/>
      <c r="H491" s="11" t="n"/>
      <c r="I491" s="11" t="n"/>
      <c r="J491" s="12" t="n"/>
      <c r="K491" s="9" t="n"/>
      <c r="L491" s="9" t="n"/>
      <c r="M491" s="9" t="n"/>
      <c r="N491" s="13">
        <f>IF(OR($E491="",$F491="",$G491="",$H491=""),"",ROUND(($H491-$G491)*$F491*IF($E491="Short",-1,1),2))</f>
        <v/>
      </c>
      <c r="O491" s="13">
        <f>IF($N491="","",ROUND($N491-N($J491),2))</f>
        <v/>
      </c>
      <c r="P491" s="13">
        <f>IF(OR($F491="",$G491="",$I491=""),"",ABS($G491-$I491)*$F491)</f>
        <v/>
      </c>
      <c r="Q491" s="14">
        <f>IF(OR($O491="",$P491=""),"",IF($P491=0,"",$O491/$P491))</f>
        <v/>
      </c>
      <c r="R491" s="15">
        <f>IF(OR($B491="",$C491=""),"",ROUND(($C491-$B491)*1440,0))</f>
        <v/>
      </c>
      <c r="S491" s="16">
        <f>IF($O491="","",IF($O491&gt;0,"Win",IF($O491&lt;0,"Loss","Scratch")))</f>
        <v/>
      </c>
      <c r="T491" s="13">
        <f>IF($O491="","",SUM($O$2:$O491))</f>
        <v/>
      </c>
      <c r="U491" s="13">
        <f>IF($T491="","",$T491-MAX(0,MAX($T$2:$T491)))</f>
        <v/>
      </c>
    </row>
    <row r="492">
      <c r="A492" s="7" t="n"/>
      <c r="B492" s="8" t="n"/>
      <c r="C492" s="8" t="n"/>
      <c r="D492" s="9" t="n"/>
      <c r="E492" s="9" t="n"/>
      <c r="F492" s="10" t="n"/>
      <c r="G492" s="11" t="n"/>
      <c r="H492" s="11" t="n"/>
      <c r="I492" s="11" t="n"/>
      <c r="J492" s="12" t="n"/>
      <c r="K492" s="9" t="n"/>
      <c r="L492" s="9" t="n"/>
      <c r="M492" s="9" t="n"/>
      <c r="N492" s="13">
        <f>IF(OR($E492="",$F492="",$G492="",$H492=""),"",ROUND(($H492-$G492)*$F492*IF($E492="Short",-1,1),2))</f>
        <v/>
      </c>
      <c r="O492" s="13">
        <f>IF($N492="","",ROUND($N492-N($J492),2))</f>
        <v/>
      </c>
      <c r="P492" s="13">
        <f>IF(OR($F492="",$G492="",$I492=""),"",ABS($G492-$I492)*$F492)</f>
        <v/>
      </c>
      <c r="Q492" s="14">
        <f>IF(OR($O492="",$P492=""),"",IF($P492=0,"",$O492/$P492))</f>
        <v/>
      </c>
      <c r="R492" s="15">
        <f>IF(OR($B492="",$C492=""),"",ROUND(($C492-$B492)*1440,0))</f>
        <v/>
      </c>
      <c r="S492" s="16">
        <f>IF($O492="","",IF($O492&gt;0,"Win",IF($O492&lt;0,"Loss","Scratch")))</f>
        <v/>
      </c>
      <c r="T492" s="13">
        <f>IF($O492="","",SUM($O$2:$O492))</f>
        <v/>
      </c>
      <c r="U492" s="13">
        <f>IF($T492="","",$T492-MAX(0,MAX($T$2:$T492)))</f>
        <v/>
      </c>
    </row>
    <row r="493">
      <c r="A493" s="7" t="n"/>
      <c r="B493" s="8" t="n"/>
      <c r="C493" s="8" t="n"/>
      <c r="D493" s="9" t="n"/>
      <c r="E493" s="9" t="n"/>
      <c r="F493" s="10" t="n"/>
      <c r="G493" s="11" t="n"/>
      <c r="H493" s="11" t="n"/>
      <c r="I493" s="11" t="n"/>
      <c r="J493" s="12" t="n"/>
      <c r="K493" s="9" t="n"/>
      <c r="L493" s="9" t="n"/>
      <c r="M493" s="9" t="n"/>
      <c r="N493" s="13">
        <f>IF(OR($E493="",$F493="",$G493="",$H493=""),"",ROUND(($H493-$G493)*$F493*IF($E493="Short",-1,1),2))</f>
        <v/>
      </c>
      <c r="O493" s="13">
        <f>IF($N493="","",ROUND($N493-N($J493),2))</f>
        <v/>
      </c>
      <c r="P493" s="13">
        <f>IF(OR($F493="",$G493="",$I493=""),"",ABS($G493-$I493)*$F493)</f>
        <v/>
      </c>
      <c r="Q493" s="14">
        <f>IF(OR($O493="",$P493=""),"",IF($P493=0,"",$O493/$P493))</f>
        <v/>
      </c>
      <c r="R493" s="15">
        <f>IF(OR($B493="",$C493=""),"",ROUND(($C493-$B493)*1440,0))</f>
        <v/>
      </c>
      <c r="S493" s="16">
        <f>IF($O493="","",IF($O493&gt;0,"Win",IF($O493&lt;0,"Loss","Scratch")))</f>
        <v/>
      </c>
      <c r="T493" s="13">
        <f>IF($O493="","",SUM($O$2:$O493))</f>
        <v/>
      </c>
      <c r="U493" s="13">
        <f>IF($T493="","",$T493-MAX(0,MAX($T$2:$T493)))</f>
        <v/>
      </c>
    </row>
    <row r="494">
      <c r="A494" s="7" t="n"/>
      <c r="B494" s="8" t="n"/>
      <c r="C494" s="8" t="n"/>
      <c r="D494" s="9" t="n"/>
      <c r="E494" s="9" t="n"/>
      <c r="F494" s="10" t="n"/>
      <c r="G494" s="11" t="n"/>
      <c r="H494" s="11" t="n"/>
      <c r="I494" s="11" t="n"/>
      <c r="J494" s="12" t="n"/>
      <c r="K494" s="9" t="n"/>
      <c r="L494" s="9" t="n"/>
      <c r="M494" s="9" t="n"/>
      <c r="N494" s="13">
        <f>IF(OR($E494="",$F494="",$G494="",$H494=""),"",ROUND(($H494-$G494)*$F494*IF($E494="Short",-1,1),2))</f>
        <v/>
      </c>
      <c r="O494" s="13">
        <f>IF($N494="","",ROUND($N494-N($J494),2))</f>
        <v/>
      </c>
      <c r="P494" s="13">
        <f>IF(OR($F494="",$G494="",$I494=""),"",ABS($G494-$I494)*$F494)</f>
        <v/>
      </c>
      <c r="Q494" s="14">
        <f>IF(OR($O494="",$P494=""),"",IF($P494=0,"",$O494/$P494))</f>
        <v/>
      </c>
      <c r="R494" s="15">
        <f>IF(OR($B494="",$C494=""),"",ROUND(($C494-$B494)*1440,0))</f>
        <v/>
      </c>
      <c r="S494" s="16">
        <f>IF($O494="","",IF($O494&gt;0,"Win",IF($O494&lt;0,"Loss","Scratch")))</f>
        <v/>
      </c>
      <c r="T494" s="13">
        <f>IF($O494="","",SUM($O$2:$O494))</f>
        <v/>
      </c>
      <c r="U494" s="13">
        <f>IF($T494="","",$T494-MAX(0,MAX($T$2:$T494)))</f>
        <v/>
      </c>
    </row>
    <row r="495">
      <c r="A495" s="7" t="n"/>
      <c r="B495" s="8" t="n"/>
      <c r="C495" s="8" t="n"/>
      <c r="D495" s="9" t="n"/>
      <c r="E495" s="9" t="n"/>
      <c r="F495" s="10" t="n"/>
      <c r="G495" s="11" t="n"/>
      <c r="H495" s="11" t="n"/>
      <c r="I495" s="11" t="n"/>
      <c r="J495" s="12" t="n"/>
      <c r="K495" s="9" t="n"/>
      <c r="L495" s="9" t="n"/>
      <c r="M495" s="9" t="n"/>
      <c r="N495" s="13">
        <f>IF(OR($E495="",$F495="",$G495="",$H495=""),"",ROUND(($H495-$G495)*$F495*IF($E495="Short",-1,1),2))</f>
        <v/>
      </c>
      <c r="O495" s="13">
        <f>IF($N495="","",ROUND($N495-N($J495),2))</f>
        <v/>
      </c>
      <c r="P495" s="13">
        <f>IF(OR($F495="",$G495="",$I495=""),"",ABS($G495-$I495)*$F495)</f>
        <v/>
      </c>
      <c r="Q495" s="14">
        <f>IF(OR($O495="",$P495=""),"",IF($P495=0,"",$O495/$P495))</f>
        <v/>
      </c>
      <c r="R495" s="15">
        <f>IF(OR($B495="",$C495=""),"",ROUND(($C495-$B495)*1440,0))</f>
        <v/>
      </c>
      <c r="S495" s="16">
        <f>IF($O495="","",IF($O495&gt;0,"Win",IF($O495&lt;0,"Loss","Scratch")))</f>
        <v/>
      </c>
      <c r="T495" s="13">
        <f>IF($O495="","",SUM($O$2:$O495))</f>
        <v/>
      </c>
      <c r="U495" s="13">
        <f>IF($T495="","",$T495-MAX(0,MAX($T$2:$T495)))</f>
        <v/>
      </c>
    </row>
    <row r="496">
      <c r="A496" s="7" t="n"/>
      <c r="B496" s="8" t="n"/>
      <c r="C496" s="8" t="n"/>
      <c r="D496" s="9" t="n"/>
      <c r="E496" s="9" t="n"/>
      <c r="F496" s="10" t="n"/>
      <c r="G496" s="11" t="n"/>
      <c r="H496" s="11" t="n"/>
      <c r="I496" s="11" t="n"/>
      <c r="J496" s="12" t="n"/>
      <c r="K496" s="9" t="n"/>
      <c r="L496" s="9" t="n"/>
      <c r="M496" s="9" t="n"/>
      <c r="N496" s="13">
        <f>IF(OR($E496="",$F496="",$G496="",$H496=""),"",ROUND(($H496-$G496)*$F496*IF($E496="Short",-1,1),2))</f>
        <v/>
      </c>
      <c r="O496" s="13">
        <f>IF($N496="","",ROUND($N496-N($J496),2))</f>
        <v/>
      </c>
      <c r="P496" s="13">
        <f>IF(OR($F496="",$G496="",$I496=""),"",ABS($G496-$I496)*$F496)</f>
        <v/>
      </c>
      <c r="Q496" s="14">
        <f>IF(OR($O496="",$P496=""),"",IF($P496=0,"",$O496/$P496))</f>
        <v/>
      </c>
      <c r="R496" s="15">
        <f>IF(OR($B496="",$C496=""),"",ROUND(($C496-$B496)*1440,0))</f>
        <v/>
      </c>
      <c r="S496" s="16">
        <f>IF($O496="","",IF($O496&gt;0,"Win",IF($O496&lt;0,"Loss","Scratch")))</f>
        <v/>
      </c>
      <c r="T496" s="13">
        <f>IF($O496="","",SUM($O$2:$O496))</f>
        <v/>
      </c>
      <c r="U496" s="13">
        <f>IF($T496="","",$T496-MAX(0,MAX($T$2:$T496)))</f>
        <v/>
      </c>
    </row>
    <row r="497">
      <c r="A497" s="7" t="n"/>
      <c r="B497" s="8" t="n"/>
      <c r="C497" s="8" t="n"/>
      <c r="D497" s="9" t="n"/>
      <c r="E497" s="9" t="n"/>
      <c r="F497" s="10" t="n"/>
      <c r="G497" s="11" t="n"/>
      <c r="H497" s="11" t="n"/>
      <c r="I497" s="11" t="n"/>
      <c r="J497" s="12" t="n"/>
      <c r="K497" s="9" t="n"/>
      <c r="L497" s="9" t="n"/>
      <c r="M497" s="9" t="n"/>
      <c r="N497" s="13">
        <f>IF(OR($E497="",$F497="",$G497="",$H497=""),"",ROUND(($H497-$G497)*$F497*IF($E497="Short",-1,1),2))</f>
        <v/>
      </c>
      <c r="O497" s="13">
        <f>IF($N497="","",ROUND($N497-N($J497),2))</f>
        <v/>
      </c>
      <c r="P497" s="13">
        <f>IF(OR($F497="",$G497="",$I497=""),"",ABS($G497-$I497)*$F497)</f>
        <v/>
      </c>
      <c r="Q497" s="14">
        <f>IF(OR($O497="",$P497=""),"",IF($P497=0,"",$O497/$P497))</f>
        <v/>
      </c>
      <c r="R497" s="15">
        <f>IF(OR($B497="",$C497=""),"",ROUND(($C497-$B497)*1440,0))</f>
        <v/>
      </c>
      <c r="S497" s="16">
        <f>IF($O497="","",IF($O497&gt;0,"Win",IF($O497&lt;0,"Loss","Scratch")))</f>
        <v/>
      </c>
      <c r="T497" s="13">
        <f>IF($O497="","",SUM($O$2:$O497))</f>
        <v/>
      </c>
      <c r="U497" s="13">
        <f>IF($T497="","",$T497-MAX(0,MAX($T$2:$T497)))</f>
        <v/>
      </c>
    </row>
    <row r="498">
      <c r="A498" s="7" t="n"/>
      <c r="B498" s="8" t="n"/>
      <c r="C498" s="8" t="n"/>
      <c r="D498" s="9" t="n"/>
      <c r="E498" s="9" t="n"/>
      <c r="F498" s="10" t="n"/>
      <c r="G498" s="11" t="n"/>
      <c r="H498" s="11" t="n"/>
      <c r="I498" s="11" t="n"/>
      <c r="J498" s="12" t="n"/>
      <c r="K498" s="9" t="n"/>
      <c r="L498" s="9" t="n"/>
      <c r="M498" s="9" t="n"/>
      <c r="N498" s="13">
        <f>IF(OR($E498="",$F498="",$G498="",$H498=""),"",ROUND(($H498-$G498)*$F498*IF($E498="Short",-1,1),2))</f>
        <v/>
      </c>
      <c r="O498" s="13">
        <f>IF($N498="","",ROUND($N498-N($J498),2))</f>
        <v/>
      </c>
      <c r="P498" s="13">
        <f>IF(OR($F498="",$G498="",$I498=""),"",ABS($G498-$I498)*$F498)</f>
        <v/>
      </c>
      <c r="Q498" s="14">
        <f>IF(OR($O498="",$P498=""),"",IF($P498=0,"",$O498/$P498))</f>
        <v/>
      </c>
      <c r="R498" s="15">
        <f>IF(OR($B498="",$C498=""),"",ROUND(($C498-$B498)*1440,0))</f>
        <v/>
      </c>
      <c r="S498" s="16">
        <f>IF($O498="","",IF($O498&gt;0,"Win",IF($O498&lt;0,"Loss","Scratch")))</f>
        <v/>
      </c>
      <c r="T498" s="13">
        <f>IF($O498="","",SUM($O$2:$O498))</f>
        <v/>
      </c>
      <c r="U498" s="13">
        <f>IF($T498="","",$T498-MAX(0,MAX($T$2:$T498)))</f>
        <v/>
      </c>
    </row>
    <row r="499">
      <c r="A499" s="7" t="n"/>
      <c r="B499" s="8" t="n"/>
      <c r="C499" s="8" t="n"/>
      <c r="D499" s="9" t="n"/>
      <c r="E499" s="9" t="n"/>
      <c r="F499" s="10" t="n"/>
      <c r="G499" s="11" t="n"/>
      <c r="H499" s="11" t="n"/>
      <c r="I499" s="11" t="n"/>
      <c r="J499" s="12" t="n"/>
      <c r="K499" s="9" t="n"/>
      <c r="L499" s="9" t="n"/>
      <c r="M499" s="9" t="n"/>
      <c r="N499" s="13">
        <f>IF(OR($E499="",$F499="",$G499="",$H499=""),"",ROUND(($H499-$G499)*$F499*IF($E499="Short",-1,1),2))</f>
        <v/>
      </c>
      <c r="O499" s="13">
        <f>IF($N499="","",ROUND($N499-N($J499),2))</f>
        <v/>
      </c>
      <c r="P499" s="13">
        <f>IF(OR($F499="",$G499="",$I499=""),"",ABS($G499-$I499)*$F499)</f>
        <v/>
      </c>
      <c r="Q499" s="14">
        <f>IF(OR($O499="",$P499=""),"",IF($P499=0,"",$O499/$P499))</f>
        <v/>
      </c>
      <c r="R499" s="15">
        <f>IF(OR($B499="",$C499=""),"",ROUND(($C499-$B499)*1440,0))</f>
        <v/>
      </c>
      <c r="S499" s="16">
        <f>IF($O499="","",IF($O499&gt;0,"Win",IF($O499&lt;0,"Loss","Scratch")))</f>
        <v/>
      </c>
      <c r="T499" s="13">
        <f>IF($O499="","",SUM($O$2:$O499))</f>
        <v/>
      </c>
      <c r="U499" s="13">
        <f>IF($T499="","",$T499-MAX(0,MAX($T$2:$T499)))</f>
        <v/>
      </c>
    </row>
    <row r="500">
      <c r="A500" s="7" t="n"/>
      <c r="B500" s="8" t="n"/>
      <c r="C500" s="8" t="n"/>
      <c r="D500" s="9" t="n"/>
      <c r="E500" s="9" t="n"/>
      <c r="F500" s="10" t="n"/>
      <c r="G500" s="11" t="n"/>
      <c r="H500" s="11" t="n"/>
      <c r="I500" s="11" t="n"/>
      <c r="J500" s="12" t="n"/>
      <c r="K500" s="9" t="n"/>
      <c r="L500" s="9" t="n"/>
      <c r="M500" s="9" t="n"/>
      <c r="N500" s="13">
        <f>IF(OR($E500="",$F500="",$G500="",$H500=""),"",ROUND(($H500-$G500)*$F500*IF($E500="Short",-1,1),2))</f>
        <v/>
      </c>
      <c r="O500" s="13">
        <f>IF($N500="","",ROUND($N500-N($J500),2))</f>
        <v/>
      </c>
      <c r="P500" s="13">
        <f>IF(OR($F500="",$G500="",$I500=""),"",ABS($G500-$I500)*$F500)</f>
        <v/>
      </c>
      <c r="Q500" s="14">
        <f>IF(OR($O500="",$P500=""),"",IF($P500=0,"",$O500/$P500))</f>
        <v/>
      </c>
      <c r="R500" s="15">
        <f>IF(OR($B500="",$C500=""),"",ROUND(($C500-$B500)*1440,0))</f>
        <v/>
      </c>
      <c r="S500" s="16">
        <f>IF($O500="","",IF($O500&gt;0,"Win",IF($O500&lt;0,"Loss","Scratch")))</f>
        <v/>
      </c>
      <c r="T500" s="13">
        <f>IF($O500="","",SUM($O$2:$O500))</f>
        <v/>
      </c>
      <c r="U500" s="13">
        <f>IF($T500="","",$T500-MAX(0,MAX($T$2:$T500)))</f>
        <v/>
      </c>
    </row>
    <row r="501">
      <c r="A501" s="7" t="n"/>
      <c r="B501" s="8" t="n"/>
      <c r="C501" s="8" t="n"/>
      <c r="D501" s="9" t="n"/>
      <c r="E501" s="9" t="n"/>
      <c r="F501" s="10" t="n"/>
      <c r="G501" s="11" t="n"/>
      <c r="H501" s="11" t="n"/>
      <c r="I501" s="11" t="n"/>
      <c r="J501" s="12" t="n"/>
      <c r="K501" s="9" t="n"/>
      <c r="L501" s="9" t="n"/>
      <c r="M501" s="9" t="n"/>
      <c r="N501" s="13">
        <f>IF(OR($E501="",$F501="",$G501="",$H501=""),"",ROUND(($H501-$G501)*$F501*IF($E501="Short",-1,1),2))</f>
        <v/>
      </c>
      <c r="O501" s="13">
        <f>IF($N501="","",ROUND($N501-N($J501),2))</f>
        <v/>
      </c>
      <c r="P501" s="13">
        <f>IF(OR($F501="",$G501="",$I501=""),"",ABS($G501-$I501)*$F501)</f>
        <v/>
      </c>
      <c r="Q501" s="14">
        <f>IF(OR($O501="",$P501=""),"",IF($P501=0,"",$O501/$P501))</f>
        <v/>
      </c>
      <c r="R501" s="15">
        <f>IF(OR($B501="",$C501=""),"",ROUND(($C501-$B501)*1440,0))</f>
        <v/>
      </c>
      <c r="S501" s="16">
        <f>IF($O501="","",IF($O501&gt;0,"Win",IF($O501&lt;0,"Loss","Scratch")))</f>
        <v/>
      </c>
      <c r="T501" s="13">
        <f>IF($O501="","",SUM($O$2:$O501))</f>
        <v/>
      </c>
      <c r="U501" s="13">
        <f>IF($T501="","",$T501-MAX(0,MAX($T$2:$T501)))</f>
        <v/>
      </c>
    </row>
    <row r="502">
      <c r="A502" s="7" t="n"/>
      <c r="B502" s="8" t="n"/>
      <c r="C502" s="8" t="n"/>
      <c r="D502" s="9" t="n"/>
      <c r="E502" s="9" t="n"/>
      <c r="F502" s="10" t="n"/>
      <c r="G502" s="11" t="n"/>
      <c r="H502" s="11" t="n"/>
      <c r="I502" s="11" t="n"/>
      <c r="J502" s="12" t="n"/>
      <c r="K502" s="9" t="n"/>
      <c r="L502" s="9" t="n"/>
      <c r="M502" s="9" t="n"/>
      <c r="N502" s="13">
        <f>IF(OR($E502="",$F502="",$G502="",$H502=""),"",ROUND(($H502-$G502)*$F502*IF($E502="Short",-1,1),2))</f>
        <v/>
      </c>
      <c r="O502" s="13">
        <f>IF($N502="","",ROUND($N502-N($J502),2))</f>
        <v/>
      </c>
      <c r="P502" s="13">
        <f>IF(OR($F502="",$G502="",$I502=""),"",ABS($G502-$I502)*$F502)</f>
        <v/>
      </c>
      <c r="Q502" s="14">
        <f>IF(OR($O502="",$P502=""),"",IF($P502=0,"",$O502/$P502))</f>
        <v/>
      </c>
      <c r="R502" s="15">
        <f>IF(OR($B502="",$C502=""),"",ROUND(($C502-$B502)*1440,0))</f>
        <v/>
      </c>
      <c r="S502" s="16">
        <f>IF($O502="","",IF($O502&gt;0,"Win",IF($O502&lt;0,"Loss","Scratch")))</f>
        <v/>
      </c>
      <c r="T502" s="13">
        <f>IF($O502="","",SUM($O$2:$O502))</f>
        <v/>
      </c>
      <c r="U502" s="13">
        <f>IF($T502="","",$T502-MAX(0,MAX($T$2:$T502)))</f>
        <v/>
      </c>
    </row>
    <row r="503">
      <c r="A503" s="7" t="n"/>
      <c r="B503" s="8" t="n"/>
      <c r="C503" s="8" t="n"/>
      <c r="D503" s="9" t="n"/>
      <c r="E503" s="9" t="n"/>
      <c r="F503" s="10" t="n"/>
      <c r="G503" s="11" t="n"/>
      <c r="H503" s="11" t="n"/>
      <c r="I503" s="11" t="n"/>
      <c r="J503" s="12" t="n"/>
      <c r="K503" s="9" t="n"/>
      <c r="L503" s="9" t="n"/>
      <c r="M503" s="9" t="n"/>
      <c r="N503" s="13">
        <f>IF(OR($E503="",$F503="",$G503="",$H503=""),"",ROUND(($H503-$G503)*$F503*IF($E503="Short",-1,1),2))</f>
        <v/>
      </c>
      <c r="O503" s="13">
        <f>IF($N503="","",ROUND($N503-N($J503),2))</f>
        <v/>
      </c>
      <c r="P503" s="13">
        <f>IF(OR($F503="",$G503="",$I503=""),"",ABS($G503-$I503)*$F503)</f>
        <v/>
      </c>
      <c r="Q503" s="14">
        <f>IF(OR($O503="",$P503=""),"",IF($P503=0,"",$O503/$P503))</f>
        <v/>
      </c>
      <c r="R503" s="15">
        <f>IF(OR($B503="",$C503=""),"",ROUND(($C503-$B503)*1440,0))</f>
        <v/>
      </c>
      <c r="S503" s="16">
        <f>IF($O503="","",IF($O503&gt;0,"Win",IF($O503&lt;0,"Loss","Scratch")))</f>
        <v/>
      </c>
      <c r="T503" s="13">
        <f>IF($O503="","",SUM($O$2:$O503))</f>
        <v/>
      </c>
      <c r="U503" s="13">
        <f>IF($T503="","",$T503-MAX(0,MAX($T$2:$T503)))</f>
        <v/>
      </c>
    </row>
    <row r="504">
      <c r="A504" s="7" t="n"/>
      <c r="B504" s="8" t="n"/>
      <c r="C504" s="8" t="n"/>
      <c r="D504" s="9" t="n"/>
      <c r="E504" s="9" t="n"/>
      <c r="F504" s="10" t="n"/>
      <c r="G504" s="11" t="n"/>
      <c r="H504" s="11" t="n"/>
      <c r="I504" s="11" t="n"/>
      <c r="J504" s="12" t="n"/>
      <c r="K504" s="9" t="n"/>
      <c r="L504" s="9" t="n"/>
      <c r="M504" s="9" t="n"/>
      <c r="N504" s="13">
        <f>IF(OR($E504="",$F504="",$G504="",$H504=""),"",ROUND(($H504-$G504)*$F504*IF($E504="Short",-1,1),2))</f>
        <v/>
      </c>
      <c r="O504" s="13">
        <f>IF($N504="","",ROUND($N504-N($J504),2))</f>
        <v/>
      </c>
      <c r="P504" s="13">
        <f>IF(OR($F504="",$G504="",$I504=""),"",ABS($G504-$I504)*$F504)</f>
        <v/>
      </c>
      <c r="Q504" s="14">
        <f>IF(OR($O504="",$P504=""),"",IF($P504=0,"",$O504/$P504))</f>
        <v/>
      </c>
      <c r="R504" s="15">
        <f>IF(OR($B504="",$C504=""),"",ROUND(($C504-$B504)*1440,0))</f>
        <v/>
      </c>
      <c r="S504" s="16">
        <f>IF($O504="","",IF($O504&gt;0,"Win",IF($O504&lt;0,"Loss","Scratch")))</f>
        <v/>
      </c>
      <c r="T504" s="13">
        <f>IF($O504="","",SUM($O$2:$O504))</f>
        <v/>
      </c>
      <c r="U504" s="13">
        <f>IF($T504="","",$T504-MAX(0,MAX($T$2:$T504)))</f>
        <v/>
      </c>
    </row>
    <row r="505">
      <c r="A505" s="7" t="n"/>
      <c r="B505" s="8" t="n"/>
      <c r="C505" s="8" t="n"/>
      <c r="D505" s="9" t="n"/>
      <c r="E505" s="9" t="n"/>
      <c r="F505" s="10" t="n"/>
      <c r="G505" s="11" t="n"/>
      <c r="H505" s="11" t="n"/>
      <c r="I505" s="11" t="n"/>
      <c r="J505" s="12" t="n"/>
      <c r="K505" s="9" t="n"/>
      <c r="L505" s="9" t="n"/>
      <c r="M505" s="9" t="n"/>
      <c r="N505" s="13">
        <f>IF(OR($E505="",$F505="",$G505="",$H505=""),"",ROUND(($H505-$G505)*$F505*IF($E505="Short",-1,1),2))</f>
        <v/>
      </c>
      <c r="O505" s="13">
        <f>IF($N505="","",ROUND($N505-N($J505),2))</f>
        <v/>
      </c>
      <c r="P505" s="13">
        <f>IF(OR($F505="",$G505="",$I505=""),"",ABS($G505-$I505)*$F505)</f>
        <v/>
      </c>
      <c r="Q505" s="14">
        <f>IF(OR($O505="",$P505=""),"",IF($P505=0,"",$O505/$P505))</f>
        <v/>
      </c>
      <c r="R505" s="15">
        <f>IF(OR($B505="",$C505=""),"",ROUND(($C505-$B505)*1440,0))</f>
        <v/>
      </c>
      <c r="S505" s="16">
        <f>IF($O505="","",IF($O505&gt;0,"Win",IF($O505&lt;0,"Loss","Scratch")))</f>
        <v/>
      </c>
      <c r="T505" s="13">
        <f>IF($O505="","",SUM($O$2:$O505))</f>
        <v/>
      </c>
      <c r="U505" s="13">
        <f>IF($T505="","",$T505-MAX(0,MAX($T$2:$T505)))</f>
        <v/>
      </c>
    </row>
    <row r="506">
      <c r="A506" s="7" t="n"/>
      <c r="B506" s="8" t="n"/>
      <c r="C506" s="8" t="n"/>
      <c r="D506" s="9" t="n"/>
      <c r="E506" s="9" t="n"/>
      <c r="F506" s="10" t="n"/>
      <c r="G506" s="11" t="n"/>
      <c r="H506" s="11" t="n"/>
      <c r="I506" s="11" t="n"/>
      <c r="J506" s="12" t="n"/>
      <c r="K506" s="9" t="n"/>
      <c r="L506" s="9" t="n"/>
      <c r="M506" s="9" t="n"/>
      <c r="N506" s="13">
        <f>IF(OR($E506="",$F506="",$G506="",$H506=""),"",ROUND(($H506-$G506)*$F506*IF($E506="Short",-1,1),2))</f>
        <v/>
      </c>
      <c r="O506" s="13">
        <f>IF($N506="","",ROUND($N506-N($J506),2))</f>
        <v/>
      </c>
      <c r="P506" s="13">
        <f>IF(OR($F506="",$G506="",$I506=""),"",ABS($G506-$I506)*$F506)</f>
        <v/>
      </c>
      <c r="Q506" s="14">
        <f>IF(OR($O506="",$P506=""),"",IF($P506=0,"",$O506/$P506))</f>
        <v/>
      </c>
      <c r="R506" s="15">
        <f>IF(OR($B506="",$C506=""),"",ROUND(($C506-$B506)*1440,0))</f>
        <v/>
      </c>
      <c r="S506" s="16">
        <f>IF($O506="","",IF($O506&gt;0,"Win",IF($O506&lt;0,"Loss","Scratch")))</f>
        <v/>
      </c>
      <c r="T506" s="13">
        <f>IF($O506="","",SUM($O$2:$O506))</f>
        <v/>
      </c>
      <c r="U506" s="13">
        <f>IF($T506="","",$T506-MAX(0,MAX($T$2:$T506)))</f>
        <v/>
      </c>
    </row>
    <row r="507">
      <c r="A507" s="7" t="n"/>
      <c r="B507" s="8" t="n"/>
      <c r="C507" s="8" t="n"/>
      <c r="D507" s="9" t="n"/>
      <c r="E507" s="9" t="n"/>
      <c r="F507" s="10" t="n"/>
      <c r="G507" s="11" t="n"/>
      <c r="H507" s="11" t="n"/>
      <c r="I507" s="11" t="n"/>
      <c r="J507" s="12" t="n"/>
      <c r="K507" s="9" t="n"/>
      <c r="L507" s="9" t="n"/>
      <c r="M507" s="9" t="n"/>
      <c r="N507" s="13">
        <f>IF(OR($E507="",$F507="",$G507="",$H507=""),"",ROUND(($H507-$G507)*$F507*IF($E507="Short",-1,1),2))</f>
        <v/>
      </c>
      <c r="O507" s="13">
        <f>IF($N507="","",ROUND($N507-N($J507),2))</f>
        <v/>
      </c>
      <c r="P507" s="13">
        <f>IF(OR($F507="",$G507="",$I507=""),"",ABS($G507-$I507)*$F507)</f>
        <v/>
      </c>
      <c r="Q507" s="14">
        <f>IF(OR($O507="",$P507=""),"",IF($P507=0,"",$O507/$P507))</f>
        <v/>
      </c>
      <c r="R507" s="15">
        <f>IF(OR($B507="",$C507=""),"",ROUND(($C507-$B507)*1440,0))</f>
        <v/>
      </c>
      <c r="S507" s="16">
        <f>IF($O507="","",IF($O507&gt;0,"Win",IF($O507&lt;0,"Loss","Scratch")))</f>
        <v/>
      </c>
      <c r="T507" s="13">
        <f>IF($O507="","",SUM($O$2:$O507))</f>
        <v/>
      </c>
      <c r="U507" s="13">
        <f>IF($T507="","",$T507-MAX(0,MAX($T$2:$T507)))</f>
        <v/>
      </c>
    </row>
    <row r="508">
      <c r="A508" s="7" t="n"/>
      <c r="B508" s="8" t="n"/>
      <c r="C508" s="8" t="n"/>
      <c r="D508" s="9" t="n"/>
      <c r="E508" s="9" t="n"/>
      <c r="F508" s="10" t="n"/>
      <c r="G508" s="11" t="n"/>
      <c r="H508" s="11" t="n"/>
      <c r="I508" s="11" t="n"/>
      <c r="J508" s="12" t="n"/>
      <c r="K508" s="9" t="n"/>
      <c r="L508" s="9" t="n"/>
      <c r="M508" s="9" t="n"/>
      <c r="N508" s="13">
        <f>IF(OR($E508="",$F508="",$G508="",$H508=""),"",ROUND(($H508-$G508)*$F508*IF($E508="Short",-1,1),2))</f>
        <v/>
      </c>
      <c r="O508" s="13">
        <f>IF($N508="","",ROUND($N508-N($J508),2))</f>
        <v/>
      </c>
      <c r="P508" s="13">
        <f>IF(OR($F508="",$G508="",$I508=""),"",ABS($G508-$I508)*$F508)</f>
        <v/>
      </c>
      <c r="Q508" s="14">
        <f>IF(OR($O508="",$P508=""),"",IF($P508=0,"",$O508/$P508))</f>
        <v/>
      </c>
      <c r="R508" s="15">
        <f>IF(OR($B508="",$C508=""),"",ROUND(($C508-$B508)*1440,0))</f>
        <v/>
      </c>
      <c r="S508" s="16">
        <f>IF($O508="","",IF($O508&gt;0,"Win",IF($O508&lt;0,"Loss","Scratch")))</f>
        <v/>
      </c>
      <c r="T508" s="13">
        <f>IF($O508="","",SUM($O$2:$O508))</f>
        <v/>
      </c>
      <c r="U508" s="13">
        <f>IF($T508="","",$T508-MAX(0,MAX($T$2:$T508)))</f>
        <v/>
      </c>
    </row>
    <row r="509">
      <c r="A509" s="7" t="n"/>
      <c r="B509" s="8" t="n"/>
      <c r="C509" s="8" t="n"/>
      <c r="D509" s="9" t="n"/>
      <c r="E509" s="9" t="n"/>
      <c r="F509" s="10" t="n"/>
      <c r="G509" s="11" t="n"/>
      <c r="H509" s="11" t="n"/>
      <c r="I509" s="11" t="n"/>
      <c r="J509" s="12" t="n"/>
      <c r="K509" s="9" t="n"/>
      <c r="L509" s="9" t="n"/>
      <c r="M509" s="9" t="n"/>
      <c r="N509" s="13">
        <f>IF(OR($E509="",$F509="",$G509="",$H509=""),"",ROUND(($H509-$G509)*$F509*IF($E509="Short",-1,1),2))</f>
        <v/>
      </c>
      <c r="O509" s="13">
        <f>IF($N509="","",ROUND($N509-N($J509),2))</f>
        <v/>
      </c>
      <c r="P509" s="13">
        <f>IF(OR($F509="",$G509="",$I509=""),"",ABS($G509-$I509)*$F509)</f>
        <v/>
      </c>
      <c r="Q509" s="14">
        <f>IF(OR($O509="",$P509=""),"",IF($P509=0,"",$O509/$P509))</f>
        <v/>
      </c>
      <c r="R509" s="15">
        <f>IF(OR($B509="",$C509=""),"",ROUND(($C509-$B509)*1440,0))</f>
        <v/>
      </c>
      <c r="S509" s="16">
        <f>IF($O509="","",IF($O509&gt;0,"Win",IF($O509&lt;0,"Loss","Scratch")))</f>
        <v/>
      </c>
      <c r="T509" s="13">
        <f>IF($O509="","",SUM($O$2:$O509))</f>
        <v/>
      </c>
      <c r="U509" s="13">
        <f>IF($T509="","",$T509-MAX(0,MAX($T$2:$T509)))</f>
        <v/>
      </c>
    </row>
    <row r="510">
      <c r="A510" s="7" t="n"/>
      <c r="B510" s="8" t="n"/>
      <c r="C510" s="8" t="n"/>
      <c r="D510" s="9" t="n"/>
      <c r="E510" s="9" t="n"/>
      <c r="F510" s="10" t="n"/>
      <c r="G510" s="11" t="n"/>
      <c r="H510" s="11" t="n"/>
      <c r="I510" s="11" t="n"/>
      <c r="J510" s="12" t="n"/>
      <c r="K510" s="9" t="n"/>
      <c r="L510" s="9" t="n"/>
      <c r="M510" s="9" t="n"/>
      <c r="N510" s="13">
        <f>IF(OR($E510="",$F510="",$G510="",$H510=""),"",ROUND(($H510-$G510)*$F510*IF($E510="Short",-1,1),2))</f>
        <v/>
      </c>
      <c r="O510" s="13">
        <f>IF($N510="","",ROUND($N510-N($J510),2))</f>
        <v/>
      </c>
      <c r="P510" s="13">
        <f>IF(OR($F510="",$G510="",$I510=""),"",ABS($G510-$I510)*$F510)</f>
        <v/>
      </c>
      <c r="Q510" s="14">
        <f>IF(OR($O510="",$P510=""),"",IF($P510=0,"",$O510/$P510))</f>
        <v/>
      </c>
      <c r="R510" s="15">
        <f>IF(OR($B510="",$C510=""),"",ROUND(($C510-$B510)*1440,0))</f>
        <v/>
      </c>
      <c r="S510" s="16">
        <f>IF($O510="","",IF($O510&gt;0,"Win",IF($O510&lt;0,"Loss","Scratch")))</f>
        <v/>
      </c>
      <c r="T510" s="13">
        <f>IF($O510="","",SUM($O$2:$O510))</f>
        <v/>
      </c>
      <c r="U510" s="13">
        <f>IF($T510="","",$T510-MAX(0,MAX($T$2:$T510)))</f>
        <v/>
      </c>
    </row>
    <row r="511">
      <c r="A511" s="7" t="n"/>
      <c r="B511" s="8" t="n"/>
      <c r="C511" s="8" t="n"/>
      <c r="D511" s="9" t="n"/>
      <c r="E511" s="9" t="n"/>
      <c r="F511" s="10" t="n"/>
      <c r="G511" s="11" t="n"/>
      <c r="H511" s="11" t="n"/>
      <c r="I511" s="11" t="n"/>
      <c r="J511" s="12" t="n"/>
      <c r="K511" s="9" t="n"/>
      <c r="L511" s="9" t="n"/>
      <c r="M511" s="9" t="n"/>
      <c r="N511" s="13">
        <f>IF(OR($E511="",$F511="",$G511="",$H511=""),"",ROUND(($H511-$G511)*$F511*IF($E511="Short",-1,1),2))</f>
        <v/>
      </c>
      <c r="O511" s="13">
        <f>IF($N511="","",ROUND($N511-N($J511),2))</f>
        <v/>
      </c>
      <c r="P511" s="13">
        <f>IF(OR($F511="",$G511="",$I511=""),"",ABS($G511-$I511)*$F511)</f>
        <v/>
      </c>
      <c r="Q511" s="14">
        <f>IF(OR($O511="",$P511=""),"",IF($P511=0,"",$O511/$P511))</f>
        <v/>
      </c>
      <c r="R511" s="15">
        <f>IF(OR($B511="",$C511=""),"",ROUND(($C511-$B511)*1440,0))</f>
        <v/>
      </c>
      <c r="S511" s="16">
        <f>IF($O511="","",IF($O511&gt;0,"Win",IF($O511&lt;0,"Loss","Scratch")))</f>
        <v/>
      </c>
      <c r="T511" s="13">
        <f>IF($O511="","",SUM($O$2:$O511))</f>
        <v/>
      </c>
      <c r="U511" s="13">
        <f>IF($T511="","",$T511-MAX(0,MAX($T$2:$T511)))</f>
        <v/>
      </c>
    </row>
    <row r="512">
      <c r="A512" s="7" t="n"/>
      <c r="B512" s="8" t="n"/>
      <c r="C512" s="8" t="n"/>
      <c r="D512" s="9" t="n"/>
      <c r="E512" s="9" t="n"/>
      <c r="F512" s="10" t="n"/>
      <c r="G512" s="11" t="n"/>
      <c r="H512" s="11" t="n"/>
      <c r="I512" s="11" t="n"/>
      <c r="J512" s="12" t="n"/>
      <c r="K512" s="9" t="n"/>
      <c r="L512" s="9" t="n"/>
      <c r="M512" s="9" t="n"/>
      <c r="N512" s="13">
        <f>IF(OR($E512="",$F512="",$G512="",$H512=""),"",ROUND(($H512-$G512)*$F512*IF($E512="Short",-1,1),2))</f>
        <v/>
      </c>
      <c r="O512" s="13">
        <f>IF($N512="","",ROUND($N512-N($J512),2))</f>
        <v/>
      </c>
      <c r="P512" s="13">
        <f>IF(OR($F512="",$G512="",$I512=""),"",ABS($G512-$I512)*$F512)</f>
        <v/>
      </c>
      <c r="Q512" s="14">
        <f>IF(OR($O512="",$P512=""),"",IF($P512=0,"",$O512/$P512))</f>
        <v/>
      </c>
      <c r="R512" s="15">
        <f>IF(OR($B512="",$C512=""),"",ROUND(($C512-$B512)*1440,0))</f>
        <v/>
      </c>
      <c r="S512" s="16">
        <f>IF($O512="","",IF($O512&gt;0,"Win",IF($O512&lt;0,"Loss","Scratch")))</f>
        <v/>
      </c>
      <c r="T512" s="13">
        <f>IF($O512="","",SUM($O$2:$O512))</f>
        <v/>
      </c>
      <c r="U512" s="13">
        <f>IF($T512="","",$T512-MAX(0,MAX($T$2:$T512)))</f>
        <v/>
      </c>
    </row>
    <row r="513">
      <c r="A513" s="7" t="n"/>
      <c r="B513" s="8" t="n"/>
      <c r="C513" s="8" t="n"/>
      <c r="D513" s="9" t="n"/>
      <c r="E513" s="9" t="n"/>
      <c r="F513" s="10" t="n"/>
      <c r="G513" s="11" t="n"/>
      <c r="H513" s="11" t="n"/>
      <c r="I513" s="11" t="n"/>
      <c r="J513" s="12" t="n"/>
      <c r="K513" s="9" t="n"/>
      <c r="L513" s="9" t="n"/>
      <c r="M513" s="9" t="n"/>
      <c r="N513" s="13">
        <f>IF(OR($E513="",$F513="",$G513="",$H513=""),"",ROUND(($H513-$G513)*$F513*IF($E513="Short",-1,1),2))</f>
        <v/>
      </c>
      <c r="O513" s="13">
        <f>IF($N513="","",ROUND($N513-N($J513),2))</f>
        <v/>
      </c>
      <c r="P513" s="13">
        <f>IF(OR($F513="",$G513="",$I513=""),"",ABS($G513-$I513)*$F513)</f>
        <v/>
      </c>
      <c r="Q513" s="14">
        <f>IF(OR($O513="",$P513=""),"",IF($P513=0,"",$O513/$P513))</f>
        <v/>
      </c>
      <c r="R513" s="15">
        <f>IF(OR($B513="",$C513=""),"",ROUND(($C513-$B513)*1440,0))</f>
        <v/>
      </c>
      <c r="S513" s="16">
        <f>IF($O513="","",IF($O513&gt;0,"Win",IF($O513&lt;0,"Loss","Scratch")))</f>
        <v/>
      </c>
      <c r="T513" s="13">
        <f>IF($O513="","",SUM($O$2:$O513))</f>
        <v/>
      </c>
      <c r="U513" s="13">
        <f>IF($T513="","",$T513-MAX(0,MAX($T$2:$T513)))</f>
        <v/>
      </c>
    </row>
    <row r="514">
      <c r="A514" s="7" t="n"/>
      <c r="B514" s="8" t="n"/>
      <c r="C514" s="8" t="n"/>
      <c r="D514" s="9" t="n"/>
      <c r="E514" s="9" t="n"/>
      <c r="F514" s="10" t="n"/>
      <c r="G514" s="11" t="n"/>
      <c r="H514" s="11" t="n"/>
      <c r="I514" s="11" t="n"/>
      <c r="J514" s="12" t="n"/>
      <c r="K514" s="9" t="n"/>
      <c r="L514" s="9" t="n"/>
      <c r="M514" s="9" t="n"/>
      <c r="N514" s="13">
        <f>IF(OR($E514="",$F514="",$G514="",$H514=""),"",ROUND(($H514-$G514)*$F514*IF($E514="Short",-1,1),2))</f>
        <v/>
      </c>
      <c r="O514" s="13">
        <f>IF($N514="","",ROUND($N514-N($J514),2))</f>
        <v/>
      </c>
      <c r="P514" s="13">
        <f>IF(OR($F514="",$G514="",$I514=""),"",ABS($G514-$I514)*$F514)</f>
        <v/>
      </c>
      <c r="Q514" s="14">
        <f>IF(OR($O514="",$P514=""),"",IF($P514=0,"",$O514/$P514))</f>
        <v/>
      </c>
      <c r="R514" s="15">
        <f>IF(OR($B514="",$C514=""),"",ROUND(($C514-$B514)*1440,0))</f>
        <v/>
      </c>
      <c r="S514" s="16">
        <f>IF($O514="","",IF($O514&gt;0,"Win",IF($O514&lt;0,"Loss","Scratch")))</f>
        <v/>
      </c>
      <c r="T514" s="13">
        <f>IF($O514="","",SUM($O$2:$O514))</f>
        <v/>
      </c>
      <c r="U514" s="13">
        <f>IF($T514="","",$T514-MAX(0,MAX($T$2:$T514)))</f>
        <v/>
      </c>
    </row>
    <row r="515">
      <c r="A515" s="7" t="n"/>
      <c r="B515" s="8" t="n"/>
      <c r="C515" s="8" t="n"/>
      <c r="D515" s="9" t="n"/>
      <c r="E515" s="9" t="n"/>
      <c r="F515" s="10" t="n"/>
      <c r="G515" s="11" t="n"/>
      <c r="H515" s="11" t="n"/>
      <c r="I515" s="11" t="n"/>
      <c r="J515" s="12" t="n"/>
      <c r="K515" s="9" t="n"/>
      <c r="L515" s="9" t="n"/>
      <c r="M515" s="9" t="n"/>
      <c r="N515" s="13">
        <f>IF(OR($E515="",$F515="",$G515="",$H515=""),"",ROUND(($H515-$G515)*$F515*IF($E515="Short",-1,1),2))</f>
        <v/>
      </c>
      <c r="O515" s="13">
        <f>IF($N515="","",ROUND($N515-N($J515),2))</f>
        <v/>
      </c>
      <c r="P515" s="13">
        <f>IF(OR($F515="",$G515="",$I515=""),"",ABS($G515-$I515)*$F515)</f>
        <v/>
      </c>
      <c r="Q515" s="14">
        <f>IF(OR($O515="",$P515=""),"",IF($P515=0,"",$O515/$P515))</f>
        <v/>
      </c>
      <c r="R515" s="15">
        <f>IF(OR($B515="",$C515=""),"",ROUND(($C515-$B515)*1440,0))</f>
        <v/>
      </c>
      <c r="S515" s="16">
        <f>IF($O515="","",IF($O515&gt;0,"Win",IF($O515&lt;0,"Loss","Scratch")))</f>
        <v/>
      </c>
      <c r="T515" s="13">
        <f>IF($O515="","",SUM($O$2:$O515))</f>
        <v/>
      </c>
      <c r="U515" s="13">
        <f>IF($T515="","",$T515-MAX(0,MAX($T$2:$T515)))</f>
        <v/>
      </c>
    </row>
    <row r="516">
      <c r="A516" s="7" t="n"/>
      <c r="B516" s="8" t="n"/>
      <c r="C516" s="8" t="n"/>
      <c r="D516" s="9" t="n"/>
      <c r="E516" s="9" t="n"/>
      <c r="F516" s="10" t="n"/>
      <c r="G516" s="11" t="n"/>
      <c r="H516" s="11" t="n"/>
      <c r="I516" s="11" t="n"/>
      <c r="J516" s="12" t="n"/>
      <c r="K516" s="9" t="n"/>
      <c r="L516" s="9" t="n"/>
      <c r="M516" s="9" t="n"/>
      <c r="N516" s="13">
        <f>IF(OR($E516="",$F516="",$G516="",$H516=""),"",ROUND(($H516-$G516)*$F516*IF($E516="Short",-1,1),2))</f>
        <v/>
      </c>
      <c r="O516" s="13">
        <f>IF($N516="","",ROUND($N516-N($J516),2))</f>
        <v/>
      </c>
      <c r="P516" s="13">
        <f>IF(OR($F516="",$G516="",$I516=""),"",ABS($G516-$I516)*$F516)</f>
        <v/>
      </c>
      <c r="Q516" s="14">
        <f>IF(OR($O516="",$P516=""),"",IF($P516=0,"",$O516/$P516))</f>
        <v/>
      </c>
      <c r="R516" s="15">
        <f>IF(OR($B516="",$C516=""),"",ROUND(($C516-$B516)*1440,0))</f>
        <v/>
      </c>
      <c r="S516" s="16">
        <f>IF($O516="","",IF($O516&gt;0,"Win",IF($O516&lt;0,"Loss","Scratch")))</f>
        <v/>
      </c>
      <c r="T516" s="13">
        <f>IF($O516="","",SUM($O$2:$O516))</f>
        <v/>
      </c>
      <c r="U516" s="13">
        <f>IF($T516="","",$T516-MAX(0,MAX($T$2:$T516)))</f>
        <v/>
      </c>
    </row>
    <row r="517">
      <c r="A517" s="7" t="n"/>
      <c r="B517" s="8" t="n"/>
      <c r="C517" s="8" t="n"/>
      <c r="D517" s="9" t="n"/>
      <c r="E517" s="9" t="n"/>
      <c r="F517" s="10" t="n"/>
      <c r="G517" s="11" t="n"/>
      <c r="H517" s="11" t="n"/>
      <c r="I517" s="11" t="n"/>
      <c r="J517" s="12" t="n"/>
      <c r="K517" s="9" t="n"/>
      <c r="L517" s="9" t="n"/>
      <c r="M517" s="9" t="n"/>
      <c r="N517" s="13">
        <f>IF(OR($E517="",$F517="",$G517="",$H517=""),"",ROUND(($H517-$G517)*$F517*IF($E517="Short",-1,1),2))</f>
        <v/>
      </c>
      <c r="O517" s="13">
        <f>IF($N517="","",ROUND($N517-N($J517),2))</f>
        <v/>
      </c>
      <c r="P517" s="13">
        <f>IF(OR($F517="",$G517="",$I517=""),"",ABS($G517-$I517)*$F517)</f>
        <v/>
      </c>
      <c r="Q517" s="14">
        <f>IF(OR($O517="",$P517=""),"",IF($P517=0,"",$O517/$P517))</f>
        <v/>
      </c>
      <c r="R517" s="15">
        <f>IF(OR($B517="",$C517=""),"",ROUND(($C517-$B517)*1440,0))</f>
        <v/>
      </c>
      <c r="S517" s="16">
        <f>IF($O517="","",IF($O517&gt;0,"Win",IF($O517&lt;0,"Loss","Scratch")))</f>
        <v/>
      </c>
      <c r="T517" s="13">
        <f>IF($O517="","",SUM($O$2:$O517))</f>
        <v/>
      </c>
      <c r="U517" s="13">
        <f>IF($T517="","",$T517-MAX(0,MAX($T$2:$T517)))</f>
        <v/>
      </c>
    </row>
    <row r="518">
      <c r="A518" s="7" t="n"/>
      <c r="B518" s="8" t="n"/>
      <c r="C518" s="8" t="n"/>
      <c r="D518" s="9" t="n"/>
      <c r="E518" s="9" t="n"/>
      <c r="F518" s="10" t="n"/>
      <c r="G518" s="11" t="n"/>
      <c r="H518" s="11" t="n"/>
      <c r="I518" s="11" t="n"/>
      <c r="J518" s="12" t="n"/>
      <c r="K518" s="9" t="n"/>
      <c r="L518" s="9" t="n"/>
      <c r="M518" s="9" t="n"/>
      <c r="N518" s="13">
        <f>IF(OR($E518="",$F518="",$G518="",$H518=""),"",ROUND(($H518-$G518)*$F518*IF($E518="Short",-1,1),2))</f>
        <v/>
      </c>
      <c r="O518" s="13">
        <f>IF($N518="","",ROUND($N518-N($J518),2))</f>
        <v/>
      </c>
      <c r="P518" s="13">
        <f>IF(OR($F518="",$G518="",$I518=""),"",ABS($G518-$I518)*$F518)</f>
        <v/>
      </c>
      <c r="Q518" s="14">
        <f>IF(OR($O518="",$P518=""),"",IF($P518=0,"",$O518/$P518))</f>
        <v/>
      </c>
      <c r="R518" s="15">
        <f>IF(OR($B518="",$C518=""),"",ROUND(($C518-$B518)*1440,0))</f>
        <v/>
      </c>
      <c r="S518" s="16">
        <f>IF($O518="","",IF($O518&gt;0,"Win",IF($O518&lt;0,"Loss","Scratch")))</f>
        <v/>
      </c>
      <c r="T518" s="13">
        <f>IF($O518="","",SUM($O$2:$O518))</f>
        <v/>
      </c>
      <c r="U518" s="13">
        <f>IF($T518="","",$T518-MAX(0,MAX($T$2:$T518)))</f>
        <v/>
      </c>
    </row>
    <row r="519">
      <c r="A519" s="7" t="n"/>
      <c r="B519" s="8" t="n"/>
      <c r="C519" s="8" t="n"/>
      <c r="D519" s="9" t="n"/>
      <c r="E519" s="9" t="n"/>
      <c r="F519" s="10" t="n"/>
      <c r="G519" s="11" t="n"/>
      <c r="H519" s="11" t="n"/>
      <c r="I519" s="11" t="n"/>
      <c r="J519" s="12" t="n"/>
      <c r="K519" s="9" t="n"/>
      <c r="L519" s="9" t="n"/>
      <c r="M519" s="9" t="n"/>
      <c r="N519" s="13">
        <f>IF(OR($E519="",$F519="",$G519="",$H519=""),"",ROUND(($H519-$G519)*$F519*IF($E519="Short",-1,1),2))</f>
        <v/>
      </c>
      <c r="O519" s="13">
        <f>IF($N519="","",ROUND($N519-N($J519),2))</f>
        <v/>
      </c>
      <c r="P519" s="13">
        <f>IF(OR($F519="",$G519="",$I519=""),"",ABS($G519-$I519)*$F519)</f>
        <v/>
      </c>
      <c r="Q519" s="14">
        <f>IF(OR($O519="",$P519=""),"",IF($P519=0,"",$O519/$P519))</f>
        <v/>
      </c>
      <c r="R519" s="15">
        <f>IF(OR($B519="",$C519=""),"",ROUND(($C519-$B519)*1440,0))</f>
        <v/>
      </c>
      <c r="S519" s="16">
        <f>IF($O519="","",IF($O519&gt;0,"Win",IF($O519&lt;0,"Loss","Scratch")))</f>
        <v/>
      </c>
      <c r="T519" s="13">
        <f>IF($O519="","",SUM($O$2:$O519))</f>
        <v/>
      </c>
      <c r="U519" s="13">
        <f>IF($T519="","",$T519-MAX(0,MAX($T$2:$T519)))</f>
        <v/>
      </c>
    </row>
    <row r="520">
      <c r="A520" s="7" t="n"/>
      <c r="B520" s="8" t="n"/>
      <c r="C520" s="8" t="n"/>
      <c r="D520" s="9" t="n"/>
      <c r="E520" s="9" t="n"/>
      <c r="F520" s="10" t="n"/>
      <c r="G520" s="11" t="n"/>
      <c r="H520" s="11" t="n"/>
      <c r="I520" s="11" t="n"/>
      <c r="J520" s="12" t="n"/>
      <c r="K520" s="9" t="n"/>
      <c r="L520" s="9" t="n"/>
      <c r="M520" s="9" t="n"/>
      <c r="N520" s="13">
        <f>IF(OR($E520="",$F520="",$G520="",$H520=""),"",ROUND(($H520-$G520)*$F520*IF($E520="Short",-1,1),2))</f>
        <v/>
      </c>
      <c r="O520" s="13">
        <f>IF($N520="","",ROUND($N520-N($J520),2))</f>
        <v/>
      </c>
      <c r="P520" s="13">
        <f>IF(OR($F520="",$G520="",$I520=""),"",ABS($G520-$I520)*$F520)</f>
        <v/>
      </c>
      <c r="Q520" s="14">
        <f>IF(OR($O520="",$P520=""),"",IF($P520=0,"",$O520/$P520))</f>
        <v/>
      </c>
      <c r="R520" s="15">
        <f>IF(OR($B520="",$C520=""),"",ROUND(($C520-$B520)*1440,0))</f>
        <v/>
      </c>
      <c r="S520" s="16">
        <f>IF($O520="","",IF($O520&gt;0,"Win",IF($O520&lt;0,"Loss","Scratch")))</f>
        <v/>
      </c>
      <c r="T520" s="13">
        <f>IF($O520="","",SUM($O$2:$O520))</f>
        <v/>
      </c>
      <c r="U520" s="13">
        <f>IF($T520="","",$T520-MAX(0,MAX($T$2:$T520)))</f>
        <v/>
      </c>
    </row>
    <row r="521">
      <c r="A521" s="7" t="n"/>
      <c r="B521" s="8" t="n"/>
      <c r="C521" s="8" t="n"/>
      <c r="D521" s="9" t="n"/>
      <c r="E521" s="9" t="n"/>
      <c r="F521" s="10" t="n"/>
      <c r="G521" s="11" t="n"/>
      <c r="H521" s="11" t="n"/>
      <c r="I521" s="11" t="n"/>
      <c r="J521" s="12" t="n"/>
      <c r="K521" s="9" t="n"/>
      <c r="L521" s="9" t="n"/>
      <c r="M521" s="9" t="n"/>
      <c r="N521" s="13">
        <f>IF(OR($E521="",$F521="",$G521="",$H521=""),"",ROUND(($H521-$G521)*$F521*IF($E521="Short",-1,1),2))</f>
        <v/>
      </c>
      <c r="O521" s="13">
        <f>IF($N521="","",ROUND($N521-N($J521),2))</f>
        <v/>
      </c>
      <c r="P521" s="13">
        <f>IF(OR($F521="",$G521="",$I521=""),"",ABS($G521-$I521)*$F521)</f>
        <v/>
      </c>
      <c r="Q521" s="14">
        <f>IF(OR($O521="",$P521=""),"",IF($P521=0,"",$O521/$P521))</f>
        <v/>
      </c>
      <c r="R521" s="15">
        <f>IF(OR($B521="",$C521=""),"",ROUND(($C521-$B521)*1440,0))</f>
        <v/>
      </c>
      <c r="S521" s="16">
        <f>IF($O521="","",IF($O521&gt;0,"Win",IF($O521&lt;0,"Loss","Scratch")))</f>
        <v/>
      </c>
      <c r="T521" s="13">
        <f>IF($O521="","",SUM($O$2:$O521))</f>
        <v/>
      </c>
      <c r="U521" s="13">
        <f>IF($T521="","",$T521-MAX(0,MAX($T$2:$T521)))</f>
        <v/>
      </c>
    </row>
    <row r="522">
      <c r="A522" s="7" t="n"/>
      <c r="B522" s="8" t="n"/>
      <c r="C522" s="8" t="n"/>
      <c r="D522" s="9" t="n"/>
      <c r="E522" s="9" t="n"/>
      <c r="F522" s="10" t="n"/>
      <c r="G522" s="11" t="n"/>
      <c r="H522" s="11" t="n"/>
      <c r="I522" s="11" t="n"/>
      <c r="J522" s="12" t="n"/>
      <c r="K522" s="9" t="n"/>
      <c r="L522" s="9" t="n"/>
      <c r="M522" s="9" t="n"/>
      <c r="N522" s="13">
        <f>IF(OR($E522="",$F522="",$G522="",$H522=""),"",ROUND(($H522-$G522)*$F522*IF($E522="Short",-1,1),2))</f>
        <v/>
      </c>
      <c r="O522" s="13">
        <f>IF($N522="","",ROUND($N522-N($J522),2))</f>
        <v/>
      </c>
      <c r="P522" s="13">
        <f>IF(OR($F522="",$G522="",$I522=""),"",ABS($G522-$I522)*$F522)</f>
        <v/>
      </c>
      <c r="Q522" s="14">
        <f>IF(OR($O522="",$P522=""),"",IF($P522=0,"",$O522/$P522))</f>
        <v/>
      </c>
      <c r="R522" s="15">
        <f>IF(OR($B522="",$C522=""),"",ROUND(($C522-$B522)*1440,0))</f>
        <v/>
      </c>
      <c r="S522" s="16">
        <f>IF($O522="","",IF($O522&gt;0,"Win",IF($O522&lt;0,"Loss","Scratch")))</f>
        <v/>
      </c>
      <c r="T522" s="13">
        <f>IF($O522="","",SUM($O$2:$O522))</f>
        <v/>
      </c>
      <c r="U522" s="13">
        <f>IF($T522="","",$T522-MAX(0,MAX($T$2:$T522)))</f>
        <v/>
      </c>
    </row>
    <row r="523">
      <c r="A523" s="7" t="n"/>
      <c r="B523" s="8" t="n"/>
      <c r="C523" s="8" t="n"/>
      <c r="D523" s="9" t="n"/>
      <c r="E523" s="9" t="n"/>
      <c r="F523" s="10" t="n"/>
      <c r="G523" s="11" t="n"/>
      <c r="H523" s="11" t="n"/>
      <c r="I523" s="11" t="n"/>
      <c r="J523" s="12" t="n"/>
      <c r="K523" s="9" t="n"/>
      <c r="L523" s="9" t="n"/>
      <c r="M523" s="9" t="n"/>
      <c r="N523" s="13">
        <f>IF(OR($E523="",$F523="",$G523="",$H523=""),"",ROUND(($H523-$G523)*$F523*IF($E523="Short",-1,1),2))</f>
        <v/>
      </c>
      <c r="O523" s="13">
        <f>IF($N523="","",ROUND($N523-N($J523),2))</f>
        <v/>
      </c>
      <c r="P523" s="13">
        <f>IF(OR($F523="",$G523="",$I523=""),"",ABS($G523-$I523)*$F523)</f>
        <v/>
      </c>
      <c r="Q523" s="14">
        <f>IF(OR($O523="",$P523=""),"",IF($P523=0,"",$O523/$P523))</f>
        <v/>
      </c>
      <c r="R523" s="15">
        <f>IF(OR($B523="",$C523=""),"",ROUND(($C523-$B523)*1440,0))</f>
        <v/>
      </c>
      <c r="S523" s="16">
        <f>IF($O523="","",IF($O523&gt;0,"Win",IF($O523&lt;0,"Loss","Scratch")))</f>
        <v/>
      </c>
      <c r="T523" s="13">
        <f>IF($O523="","",SUM($O$2:$O523))</f>
        <v/>
      </c>
      <c r="U523" s="13">
        <f>IF($T523="","",$T523-MAX(0,MAX($T$2:$T523)))</f>
        <v/>
      </c>
    </row>
    <row r="524">
      <c r="A524" s="7" t="n"/>
      <c r="B524" s="8" t="n"/>
      <c r="C524" s="8" t="n"/>
      <c r="D524" s="9" t="n"/>
      <c r="E524" s="9" t="n"/>
      <c r="F524" s="10" t="n"/>
      <c r="G524" s="11" t="n"/>
      <c r="H524" s="11" t="n"/>
      <c r="I524" s="11" t="n"/>
      <c r="J524" s="12" t="n"/>
      <c r="K524" s="9" t="n"/>
      <c r="L524" s="9" t="n"/>
      <c r="M524" s="9" t="n"/>
      <c r="N524" s="13">
        <f>IF(OR($E524="",$F524="",$G524="",$H524=""),"",ROUND(($H524-$G524)*$F524*IF($E524="Short",-1,1),2))</f>
        <v/>
      </c>
      <c r="O524" s="13">
        <f>IF($N524="","",ROUND($N524-N($J524),2))</f>
        <v/>
      </c>
      <c r="P524" s="13">
        <f>IF(OR($F524="",$G524="",$I524=""),"",ABS($G524-$I524)*$F524)</f>
        <v/>
      </c>
      <c r="Q524" s="14">
        <f>IF(OR($O524="",$P524=""),"",IF($P524=0,"",$O524/$P524))</f>
        <v/>
      </c>
      <c r="R524" s="15">
        <f>IF(OR($B524="",$C524=""),"",ROUND(($C524-$B524)*1440,0))</f>
        <v/>
      </c>
      <c r="S524" s="16">
        <f>IF($O524="","",IF($O524&gt;0,"Win",IF($O524&lt;0,"Loss","Scratch")))</f>
        <v/>
      </c>
      <c r="T524" s="13">
        <f>IF($O524="","",SUM($O$2:$O524))</f>
        <v/>
      </c>
      <c r="U524" s="13">
        <f>IF($T524="","",$T524-MAX(0,MAX($T$2:$T524)))</f>
        <v/>
      </c>
    </row>
    <row r="525">
      <c r="A525" s="7" t="n"/>
      <c r="B525" s="8" t="n"/>
      <c r="C525" s="8" t="n"/>
      <c r="D525" s="9" t="n"/>
      <c r="E525" s="9" t="n"/>
      <c r="F525" s="10" t="n"/>
      <c r="G525" s="11" t="n"/>
      <c r="H525" s="11" t="n"/>
      <c r="I525" s="11" t="n"/>
      <c r="J525" s="12" t="n"/>
      <c r="K525" s="9" t="n"/>
      <c r="L525" s="9" t="n"/>
      <c r="M525" s="9" t="n"/>
      <c r="N525" s="13">
        <f>IF(OR($E525="",$F525="",$G525="",$H525=""),"",ROUND(($H525-$G525)*$F525*IF($E525="Short",-1,1),2))</f>
        <v/>
      </c>
      <c r="O525" s="13">
        <f>IF($N525="","",ROUND($N525-N($J525),2))</f>
        <v/>
      </c>
      <c r="P525" s="13">
        <f>IF(OR($F525="",$G525="",$I525=""),"",ABS($G525-$I525)*$F525)</f>
        <v/>
      </c>
      <c r="Q525" s="14">
        <f>IF(OR($O525="",$P525=""),"",IF($P525=0,"",$O525/$P525))</f>
        <v/>
      </c>
      <c r="R525" s="15">
        <f>IF(OR($B525="",$C525=""),"",ROUND(($C525-$B525)*1440,0))</f>
        <v/>
      </c>
      <c r="S525" s="16">
        <f>IF($O525="","",IF($O525&gt;0,"Win",IF($O525&lt;0,"Loss","Scratch")))</f>
        <v/>
      </c>
      <c r="T525" s="13">
        <f>IF($O525="","",SUM($O$2:$O525))</f>
        <v/>
      </c>
      <c r="U525" s="13">
        <f>IF($T525="","",$T525-MAX(0,MAX($T$2:$T525)))</f>
        <v/>
      </c>
    </row>
    <row r="526">
      <c r="A526" s="7" t="n"/>
      <c r="B526" s="8" t="n"/>
      <c r="C526" s="8" t="n"/>
      <c r="D526" s="9" t="n"/>
      <c r="E526" s="9" t="n"/>
      <c r="F526" s="10" t="n"/>
      <c r="G526" s="11" t="n"/>
      <c r="H526" s="11" t="n"/>
      <c r="I526" s="11" t="n"/>
      <c r="J526" s="12" t="n"/>
      <c r="K526" s="9" t="n"/>
      <c r="L526" s="9" t="n"/>
      <c r="M526" s="9" t="n"/>
      <c r="N526" s="13">
        <f>IF(OR($E526="",$F526="",$G526="",$H526=""),"",ROUND(($H526-$G526)*$F526*IF($E526="Short",-1,1),2))</f>
        <v/>
      </c>
      <c r="O526" s="13">
        <f>IF($N526="","",ROUND($N526-N($J526),2))</f>
        <v/>
      </c>
      <c r="P526" s="13">
        <f>IF(OR($F526="",$G526="",$I526=""),"",ABS($G526-$I526)*$F526)</f>
        <v/>
      </c>
      <c r="Q526" s="14">
        <f>IF(OR($O526="",$P526=""),"",IF($P526=0,"",$O526/$P526))</f>
        <v/>
      </c>
      <c r="R526" s="15">
        <f>IF(OR($B526="",$C526=""),"",ROUND(($C526-$B526)*1440,0))</f>
        <v/>
      </c>
      <c r="S526" s="16">
        <f>IF($O526="","",IF($O526&gt;0,"Win",IF($O526&lt;0,"Loss","Scratch")))</f>
        <v/>
      </c>
      <c r="T526" s="13">
        <f>IF($O526="","",SUM($O$2:$O526))</f>
        <v/>
      </c>
      <c r="U526" s="13">
        <f>IF($T526="","",$T526-MAX(0,MAX($T$2:$T526)))</f>
        <v/>
      </c>
    </row>
    <row r="527">
      <c r="A527" s="7" t="n"/>
      <c r="B527" s="8" t="n"/>
      <c r="C527" s="8" t="n"/>
      <c r="D527" s="9" t="n"/>
      <c r="E527" s="9" t="n"/>
      <c r="F527" s="10" t="n"/>
      <c r="G527" s="11" t="n"/>
      <c r="H527" s="11" t="n"/>
      <c r="I527" s="11" t="n"/>
      <c r="J527" s="12" t="n"/>
      <c r="K527" s="9" t="n"/>
      <c r="L527" s="9" t="n"/>
      <c r="M527" s="9" t="n"/>
      <c r="N527" s="13">
        <f>IF(OR($E527="",$F527="",$G527="",$H527=""),"",ROUND(($H527-$G527)*$F527*IF($E527="Short",-1,1),2))</f>
        <v/>
      </c>
      <c r="O527" s="13">
        <f>IF($N527="","",ROUND($N527-N($J527),2))</f>
        <v/>
      </c>
      <c r="P527" s="13">
        <f>IF(OR($F527="",$G527="",$I527=""),"",ABS($G527-$I527)*$F527)</f>
        <v/>
      </c>
      <c r="Q527" s="14">
        <f>IF(OR($O527="",$P527=""),"",IF($P527=0,"",$O527/$P527))</f>
        <v/>
      </c>
      <c r="R527" s="15">
        <f>IF(OR($B527="",$C527=""),"",ROUND(($C527-$B527)*1440,0))</f>
        <v/>
      </c>
      <c r="S527" s="16">
        <f>IF($O527="","",IF($O527&gt;0,"Win",IF($O527&lt;0,"Loss","Scratch")))</f>
        <v/>
      </c>
      <c r="T527" s="13">
        <f>IF($O527="","",SUM($O$2:$O527))</f>
        <v/>
      </c>
      <c r="U527" s="13">
        <f>IF($T527="","",$T527-MAX(0,MAX($T$2:$T527)))</f>
        <v/>
      </c>
    </row>
    <row r="528">
      <c r="A528" s="7" t="n"/>
      <c r="B528" s="8" t="n"/>
      <c r="C528" s="8" t="n"/>
      <c r="D528" s="9" t="n"/>
      <c r="E528" s="9" t="n"/>
      <c r="F528" s="10" t="n"/>
      <c r="G528" s="11" t="n"/>
      <c r="H528" s="11" t="n"/>
      <c r="I528" s="11" t="n"/>
      <c r="J528" s="12" t="n"/>
      <c r="K528" s="9" t="n"/>
      <c r="L528" s="9" t="n"/>
      <c r="M528" s="9" t="n"/>
      <c r="N528" s="13">
        <f>IF(OR($E528="",$F528="",$G528="",$H528=""),"",ROUND(($H528-$G528)*$F528*IF($E528="Short",-1,1),2))</f>
        <v/>
      </c>
      <c r="O528" s="13">
        <f>IF($N528="","",ROUND($N528-N($J528),2))</f>
        <v/>
      </c>
      <c r="P528" s="13">
        <f>IF(OR($F528="",$G528="",$I528=""),"",ABS($G528-$I528)*$F528)</f>
        <v/>
      </c>
      <c r="Q528" s="14">
        <f>IF(OR($O528="",$P528=""),"",IF($P528=0,"",$O528/$P528))</f>
        <v/>
      </c>
      <c r="R528" s="15">
        <f>IF(OR($B528="",$C528=""),"",ROUND(($C528-$B528)*1440,0))</f>
        <v/>
      </c>
      <c r="S528" s="16">
        <f>IF($O528="","",IF($O528&gt;0,"Win",IF($O528&lt;0,"Loss","Scratch")))</f>
        <v/>
      </c>
      <c r="T528" s="13">
        <f>IF($O528="","",SUM($O$2:$O528))</f>
        <v/>
      </c>
      <c r="U528" s="13">
        <f>IF($T528="","",$T528-MAX(0,MAX($T$2:$T528)))</f>
        <v/>
      </c>
    </row>
    <row r="529">
      <c r="A529" s="7" t="n"/>
      <c r="B529" s="8" t="n"/>
      <c r="C529" s="8" t="n"/>
      <c r="D529" s="9" t="n"/>
      <c r="E529" s="9" t="n"/>
      <c r="F529" s="10" t="n"/>
      <c r="G529" s="11" t="n"/>
      <c r="H529" s="11" t="n"/>
      <c r="I529" s="11" t="n"/>
      <c r="J529" s="12" t="n"/>
      <c r="K529" s="9" t="n"/>
      <c r="L529" s="9" t="n"/>
      <c r="M529" s="9" t="n"/>
      <c r="N529" s="13">
        <f>IF(OR($E529="",$F529="",$G529="",$H529=""),"",ROUND(($H529-$G529)*$F529*IF($E529="Short",-1,1),2))</f>
        <v/>
      </c>
      <c r="O529" s="13">
        <f>IF($N529="","",ROUND($N529-N($J529),2))</f>
        <v/>
      </c>
      <c r="P529" s="13">
        <f>IF(OR($F529="",$G529="",$I529=""),"",ABS($G529-$I529)*$F529)</f>
        <v/>
      </c>
      <c r="Q529" s="14">
        <f>IF(OR($O529="",$P529=""),"",IF($P529=0,"",$O529/$P529))</f>
        <v/>
      </c>
      <c r="R529" s="15">
        <f>IF(OR($B529="",$C529=""),"",ROUND(($C529-$B529)*1440,0))</f>
        <v/>
      </c>
      <c r="S529" s="16">
        <f>IF($O529="","",IF($O529&gt;0,"Win",IF($O529&lt;0,"Loss","Scratch")))</f>
        <v/>
      </c>
      <c r="T529" s="13">
        <f>IF($O529="","",SUM($O$2:$O529))</f>
        <v/>
      </c>
      <c r="U529" s="13">
        <f>IF($T529="","",$T529-MAX(0,MAX($T$2:$T529)))</f>
        <v/>
      </c>
    </row>
    <row r="530">
      <c r="A530" s="7" t="n"/>
      <c r="B530" s="8" t="n"/>
      <c r="C530" s="8" t="n"/>
      <c r="D530" s="9" t="n"/>
      <c r="E530" s="9" t="n"/>
      <c r="F530" s="10" t="n"/>
      <c r="G530" s="11" t="n"/>
      <c r="H530" s="11" t="n"/>
      <c r="I530" s="11" t="n"/>
      <c r="J530" s="12" t="n"/>
      <c r="K530" s="9" t="n"/>
      <c r="L530" s="9" t="n"/>
      <c r="M530" s="9" t="n"/>
      <c r="N530" s="13">
        <f>IF(OR($E530="",$F530="",$G530="",$H530=""),"",ROUND(($H530-$G530)*$F530*IF($E530="Short",-1,1),2))</f>
        <v/>
      </c>
      <c r="O530" s="13">
        <f>IF($N530="","",ROUND($N530-N($J530),2))</f>
        <v/>
      </c>
      <c r="P530" s="13">
        <f>IF(OR($F530="",$G530="",$I530=""),"",ABS($G530-$I530)*$F530)</f>
        <v/>
      </c>
      <c r="Q530" s="14">
        <f>IF(OR($O530="",$P530=""),"",IF($P530=0,"",$O530/$P530))</f>
        <v/>
      </c>
      <c r="R530" s="15">
        <f>IF(OR($B530="",$C530=""),"",ROUND(($C530-$B530)*1440,0))</f>
        <v/>
      </c>
      <c r="S530" s="16">
        <f>IF($O530="","",IF($O530&gt;0,"Win",IF($O530&lt;0,"Loss","Scratch")))</f>
        <v/>
      </c>
      <c r="T530" s="13">
        <f>IF($O530="","",SUM($O$2:$O530))</f>
        <v/>
      </c>
      <c r="U530" s="13">
        <f>IF($T530="","",$T530-MAX(0,MAX($T$2:$T530)))</f>
        <v/>
      </c>
    </row>
    <row r="531">
      <c r="A531" s="7" t="n"/>
      <c r="B531" s="8" t="n"/>
      <c r="C531" s="8" t="n"/>
      <c r="D531" s="9" t="n"/>
      <c r="E531" s="9" t="n"/>
      <c r="F531" s="10" t="n"/>
      <c r="G531" s="11" t="n"/>
      <c r="H531" s="11" t="n"/>
      <c r="I531" s="11" t="n"/>
      <c r="J531" s="12" t="n"/>
      <c r="K531" s="9" t="n"/>
      <c r="L531" s="9" t="n"/>
      <c r="M531" s="9" t="n"/>
      <c r="N531" s="13">
        <f>IF(OR($E531="",$F531="",$G531="",$H531=""),"",ROUND(($H531-$G531)*$F531*IF($E531="Short",-1,1),2))</f>
        <v/>
      </c>
      <c r="O531" s="13">
        <f>IF($N531="","",ROUND($N531-N($J531),2))</f>
        <v/>
      </c>
      <c r="P531" s="13">
        <f>IF(OR($F531="",$G531="",$I531=""),"",ABS($G531-$I531)*$F531)</f>
        <v/>
      </c>
      <c r="Q531" s="14">
        <f>IF(OR($O531="",$P531=""),"",IF($P531=0,"",$O531/$P531))</f>
        <v/>
      </c>
      <c r="R531" s="15">
        <f>IF(OR($B531="",$C531=""),"",ROUND(($C531-$B531)*1440,0))</f>
        <v/>
      </c>
      <c r="S531" s="16">
        <f>IF($O531="","",IF($O531&gt;0,"Win",IF($O531&lt;0,"Loss","Scratch")))</f>
        <v/>
      </c>
      <c r="T531" s="13">
        <f>IF($O531="","",SUM($O$2:$O531))</f>
        <v/>
      </c>
      <c r="U531" s="13">
        <f>IF($T531="","",$T531-MAX(0,MAX($T$2:$T531)))</f>
        <v/>
      </c>
    </row>
    <row r="532">
      <c r="A532" s="7" t="n"/>
      <c r="B532" s="8" t="n"/>
      <c r="C532" s="8" t="n"/>
      <c r="D532" s="9" t="n"/>
      <c r="E532" s="9" t="n"/>
      <c r="F532" s="10" t="n"/>
      <c r="G532" s="11" t="n"/>
      <c r="H532" s="11" t="n"/>
      <c r="I532" s="11" t="n"/>
      <c r="J532" s="12" t="n"/>
      <c r="K532" s="9" t="n"/>
      <c r="L532" s="9" t="n"/>
      <c r="M532" s="9" t="n"/>
      <c r="N532" s="13">
        <f>IF(OR($E532="",$F532="",$G532="",$H532=""),"",ROUND(($H532-$G532)*$F532*IF($E532="Short",-1,1),2))</f>
        <v/>
      </c>
      <c r="O532" s="13">
        <f>IF($N532="","",ROUND($N532-N($J532),2))</f>
        <v/>
      </c>
      <c r="P532" s="13">
        <f>IF(OR($F532="",$G532="",$I532=""),"",ABS($G532-$I532)*$F532)</f>
        <v/>
      </c>
      <c r="Q532" s="14">
        <f>IF(OR($O532="",$P532=""),"",IF($P532=0,"",$O532/$P532))</f>
        <v/>
      </c>
      <c r="R532" s="15">
        <f>IF(OR($B532="",$C532=""),"",ROUND(($C532-$B532)*1440,0))</f>
        <v/>
      </c>
      <c r="S532" s="16">
        <f>IF($O532="","",IF($O532&gt;0,"Win",IF($O532&lt;0,"Loss","Scratch")))</f>
        <v/>
      </c>
      <c r="T532" s="13">
        <f>IF($O532="","",SUM($O$2:$O532))</f>
        <v/>
      </c>
      <c r="U532" s="13">
        <f>IF($T532="","",$T532-MAX(0,MAX($T$2:$T532)))</f>
        <v/>
      </c>
    </row>
    <row r="533">
      <c r="A533" s="7" t="n"/>
      <c r="B533" s="8" t="n"/>
      <c r="C533" s="8" t="n"/>
      <c r="D533" s="9" t="n"/>
      <c r="E533" s="9" t="n"/>
      <c r="F533" s="10" t="n"/>
      <c r="G533" s="11" t="n"/>
      <c r="H533" s="11" t="n"/>
      <c r="I533" s="11" t="n"/>
      <c r="J533" s="12" t="n"/>
      <c r="K533" s="9" t="n"/>
      <c r="L533" s="9" t="n"/>
      <c r="M533" s="9" t="n"/>
      <c r="N533" s="13">
        <f>IF(OR($E533="",$F533="",$G533="",$H533=""),"",ROUND(($H533-$G533)*$F533*IF($E533="Short",-1,1),2))</f>
        <v/>
      </c>
      <c r="O533" s="13">
        <f>IF($N533="","",ROUND($N533-N($J533),2))</f>
        <v/>
      </c>
      <c r="P533" s="13">
        <f>IF(OR($F533="",$G533="",$I533=""),"",ABS($G533-$I533)*$F533)</f>
        <v/>
      </c>
      <c r="Q533" s="14">
        <f>IF(OR($O533="",$P533=""),"",IF($P533=0,"",$O533/$P533))</f>
        <v/>
      </c>
      <c r="R533" s="15">
        <f>IF(OR($B533="",$C533=""),"",ROUND(($C533-$B533)*1440,0))</f>
        <v/>
      </c>
      <c r="S533" s="16">
        <f>IF($O533="","",IF($O533&gt;0,"Win",IF($O533&lt;0,"Loss","Scratch")))</f>
        <v/>
      </c>
      <c r="T533" s="13">
        <f>IF($O533="","",SUM($O$2:$O533))</f>
        <v/>
      </c>
      <c r="U533" s="13">
        <f>IF($T533="","",$T533-MAX(0,MAX($T$2:$T533)))</f>
        <v/>
      </c>
    </row>
    <row r="534">
      <c r="A534" s="7" t="n"/>
      <c r="B534" s="8" t="n"/>
      <c r="C534" s="8" t="n"/>
      <c r="D534" s="9" t="n"/>
      <c r="E534" s="9" t="n"/>
      <c r="F534" s="10" t="n"/>
      <c r="G534" s="11" t="n"/>
      <c r="H534" s="11" t="n"/>
      <c r="I534" s="11" t="n"/>
      <c r="J534" s="12" t="n"/>
      <c r="K534" s="9" t="n"/>
      <c r="L534" s="9" t="n"/>
      <c r="M534" s="9" t="n"/>
      <c r="N534" s="13">
        <f>IF(OR($E534="",$F534="",$G534="",$H534=""),"",ROUND(($H534-$G534)*$F534*IF($E534="Short",-1,1),2))</f>
        <v/>
      </c>
      <c r="O534" s="13">
        <f>IF($N534="","",ROUND($N534-N($J534),2))</f>
        <v/>
      </c>
      <c r="P534" s="13">
        <f>IF(OR($F534="",$G534="",$I534=""),"",ABS($G534-$I534)*$F534)</f>
        <v/>
      </c>
      <c r="Q534" s="14">
        <f>IF(OR($O534="",$P534=""),"",IF($P534=0,"",$O534/$P534))</f>
        <v/>
      </c>
      <c r="R534" s="15">
        <f>IF(OR($B534="",$C534=""),"",ROUND(($C534-$B534)*1440,0))</f>
        <v/>
      </c>
      <c r="S534" s="16">
        <f>IF($O534="","",IF($O534&gt;0,"Win",IF($O534&lt;0,"Loss","Scratch")))</f>
        <v/>
      </c>
      <c r="T534" s="13">
        <f>IF($O534="","",SUM($O$2:$O534))</f>
        <v/>
      </c>
      <c r="U534" s="13">
        <f>IF($T534="","",$T534-MAX(0,MAX($T$2:$T534)))</f>
        <v/>
      </c>
    </row>
    <row r="535">
      <c r="A535" s="7" t="n"/>
      <c r="B535" s="8" t="n"/>
      <c r="C535" s="8" t="n"/>
      <c r="D535" s="9" t="n"/>
      <c r="E535" s="9" t="n"/>
      <c r="F535" s="10" t="n"/>
      <c r="G535" s="11" t="n"/>
      <c r="H535" s="11" t="n"/>
      <c r="I535" s="11" t="n"/>
      <c r="J535" s="12" t="n"/>
      <c r="K535" s="9" t="n"/>
      <c r="L535" s="9" t="n"/>
      <c r="M535" s="9" t="n"/>
      <c r="N535" s="13">
        <f>IF(OR($E535="",$F535="",$G535="",$H535=""),"",ROUND(($H535-$G535)*$F535*IF($E535="Short",-1,1),2))</f>
        <v/>
      </c>
      <c r="O535" s="13">
        <f>IF($N535="","",ROUND($N535-N($J535),2))</f>
        <v/>
      </c>
      <c r="P535" s="13">
        <f>IF(OR($F535="",$G535="",$I535=""),"",ABS($G535-$I535)*$F535)</f>
        <v/>
      </c>
      <c r="Q535" s="14">
        <f>IF(OR($O535="",$P535=""),"",IF($P535=0,"",$O535/$P535))</f>
        <v/>
      </c>
      <c r="R535" s="15">
        <f>IF(OR($B535="",$C535=""),"",ROUND(($C535-$B535)*1440,0))</f>
        <v/>
      </c>
      <c r="S535" s="16">
        <f>IF($O535="","",IF($O535&gt;0,"Win",IF($O535&lt;0,"Loss","Scratch")))</f>
        <v/>
      </c>
      <c r="T535" s="13">
        <f>IF($O535="","",SUM($O$2:$O535))</f>
        <v/>
      </c>
      <c r="U535" s="13">
        <f>IF($T535="","",$T535-MAX(0,MAX($T$2:$T535)))</f>
        <v/>
      </c>
    </row>
    <row r="536">
      <c r="A536" s="7" t="n"/>
      <c r="B536" s="8" t="n"/>
      <c r="C536" s="8" t="n"/>
      <c r="D536" s="9" t="n"/>
      <c r="E536" s="9" t="n"/>
      <c r="F536" s="10" t="n"/>
      <c r="G536" s="11" t="n"/>
      <c r="H536" s="11" t="n"/>
      <c r="I536" s="11" t="n"/>
      <c r="J536" s="12" t="n"/>
      <c r="K536" s="9" t="n"/>
      <c r="L536" s="9" t="n"/>
      <c r="M536" s="9" t="n"/>
      <c r="N536" s="13">
        <f>IF(OR($E536="",$F536="",$G536="",$H536=""),"",ROUND(($H536-$G536)*$F536*IF($E536="Short",-1,1),2))</f>
        <v/>
      </c>
      <c r="O536" s="13">
        <f>IF($N536="","",ROUND($N536-N($J536),2))</f>
        <v/>
      </c>
      <c r="P536" s="13">
        <f>IF(OR($F536="",$G536="",$I536=""),"",ABS($G536-$I536)*$F536)</f>
        <v/>
      </c>
      <c r="Q536" s="14">
        <f>IF(OR($O536="",$P536=""),"",IF($P536=0,"",$O536/$P536))</f>
        <v/>
      </c>
      <c r="R536" s="15">
        <f>IF(OR($B536="",$C536=""),"",ROUND(($C536-$B536)*1440,0))</f>
        <v/>
      </c>
      <c r="S536" s="16">
        <f>IF($O536="","",IF($O536&gt;0,"Win",IF($O536&lt;0,"Loss","Scratch")))</f>
        <v/>
      </c>
      <c r="T536" s="13">
        <f>IF($O536="","",SUM($O$2:$O536))</f>
        <v/>
      </c>
      <c r="U536" s="13">
        <f>IF($T536="","",$T536-MAX(0,MAX($T$2:$T536)))</f>
        <v/>
      </c>
    </row>
    <row r="537">
      <c r="A537" s="7" t="n"/>
      <c r="B537" s="8" t="n"/>
      <c r="C537" s="8" t="n"/>
      <c r="D537" s="9" t="n"/>
      <c r="E537" s="9" t="n"/>
      <c r="F537" s="10" t="n"/>
      <c r="G537" s="11" t="n"/>
      <c r="H537" s="11" t="n"/>
      <c r="I537" s="11" t="n"/>
      <c r="J537" s="12" t="n"/>
      <c r="K537" s="9" t="n"/>
      <c r="L537" s="9" t="n"/>
      <c r="M537" s="9" t="n"/>
      <c r="N537" s="13">
        <f>IF(OR($E537="",$F537="",$G537="",$H537=""),"",ROUND(($H537-$G537)*$F537*IF($E537="Short",-1,1),2))</f>
        <v/>
      </c>
      <c r="O537" s="13">
        <f>IF($N537="","",ROUND($N537-N($J537),2))</f>
        <v/>
      </c>
      <c r="P537" s="13">
        <f>IF(OR($F537="",$G537="",$I537=""),"",ABS($G537-$I537)*$F537)</f>
        <v/>
      </c>
      <c r="Q537" s="14">
        <f>IF(OR($O537="",$P537=""),"",IF($P537=0,"",$O537/$P537))</f>
        <v/>
      </c>
      <c r="R537" s="15">
        <f>IF(OR($B537="",$C537=""),"",ROUND(($C537-$B537)*1440,0))</f>
        <v/>
      </c>
      <c r="S537" s="16">
        <f>IF($O537="","",IF($O537&gt;0,"Win",IF($O537&lt;0,"Loss","Scratch")))</f>
        <v/>
      </c>
      <c r="T537" s="13">
        <f>IF($O537="","",SUM($O$2:$O537))</f>
        <v/>
      </c>
      <c r="U537" s="13">
        <f>IF($T537="","",$T537-MAX(0,MAX($T$2:$T537)))</f>
        <v/>
      </c>
    </row>
    <row r="538">
      <c r="A538" s="7" t="n"/>
      <c r="B538" s="8" t="n"/>
      <c r="C538" s="8" t="n"/>
      <c r="D538" s="9" t="n"/>
      <c r="E538" s="9" t="n"/>
      <c r="F538" s="10" t="n"/>
      <c r="G538" s="11" t="n"/>
      <c r="H538" s="11" t="n"/>
      <c r="I538" s="11" t="n"/>
      <c r="J538" s="12" t="n"/>
      <c r="K538" s="9" t="n"/>
      <c r="L538" s="9" t="n"/>
      <c r="M538" s="9" t="n"/>
      <c r="N538" s="13">
        <f>IF(OR($E538="",$F538="",$G538="",$H538=""),"",ROUND(($H538-$G538)*$F538*IF($E538="Short",-1,1),2))</f>
        <v/>
      </c>
      <c r="O538" s="13">
        <f>IF($N538="","",ROUND($N538-N($J538),2))</f>
        <v/>
      </c>
      <c r="P538" s="13">
        <f>IF(OR($F538="",$G538="",$I538=""),"",ABS($G538-$I538)*$F538)</f>
        <v/>
      </c>
      <c r="Q538" s="14">
        <f>IF(OR($O538="",$P538=""),"",IF($P538=0,"",$O538/$P538))</f>
        <v/>
      </c>
      <c r="R538" s="15">
        <f>IF(OR($B538="",$C538=""),"",ROUND(($C538-$B538)*1440,0))</f>
        <v/>
      </c>
      <c r="S538" s="16">
        <f>IF($O538="","",IF($O538&gt;0,"Win",IF($O538&lt;0,"Loss","Scratch")))</f>
        <v/>
      </c>
      <c r="T538" s="13">
        <f>IF($O538="","",SUM($O$2:$O538))</f>
        <v/>
      </c>
      <c r="U538" s="13">
        <f>IF($T538="","",$T538-MAX(0,MAX($T$2:$T538)))</f>
        <v/>
      </c>
    </row>
    <row r="539">
      <c r="A539" s="7" t="n"/>
      <c r="B539" s="8" t="n"/>
      <c r="C539" s="8" t="n"/>
      <c r="D539" s="9" t="n"/>
      <c r="E539" s="9" t="n"/>
      <c r="F539" s="10" t="n"/>
      <c r="G539" s="11" t="n"/>
      <c r="H539" s="11" t="n"/>
      <c r="I539" s="11" t="n"/>
      <c r="J539" s="12" t="n"/>
      <c r="K539" s="9" t="n"/>
      <c r="L539" s="9" t="n"/>
      <c r="M539" s="9" t="n"/>
      <c r="N539" s="13">
        <f>IF(OR($E539="",$F539="",$G539="",$H539=""),"",ROUND(($H539-$G539)*$F539*IF($E539="Short",-1,1),2))</f>
        <v/>
      </c>
      <c r="O539" s="13">
        <f>IF($N539="","",ROUND($N539-N($J539),2))</f>
        <v/>
      </c>
      <c r="P539" s="13">
        <f>IF(OR($F539="",$G539="",$I539=""),"",ABS($G539-$I539)*$F539)</f>
        <v/>
      </c>
      <c r="Q539" s="14">
        <f>IF(OR($O539="",$P539=""),"",IF($P539=0,"",$O539/$P539))</f>
        <v/>
      </c>
      <c r="R539" s="15">
        <f>IF(OR($B539="",$C539=""),"",ROUND(($C539-$B539)*1440,0))</f>
        <v/>
      </c>
      <c r="S539" s="16">
        <f>IF($O539="","",IF($O539&gt;0,"Win",IF($O539&lt;0,"Loss","Scratch")))</f>
        <v/>
      </c>
      <c r="T539" s="13">
        <f>IF($O539="","",SUM($O$2:$O539))</f>
        <v/>
      </c>
      <c r="U539" s="13">
        <f>IF($T539="","",$T539-MAX(0,MAX($T$2:$T539)))</f>
        <v/>
      </c>
    </row>
    <row r="540">
      <c r="A540" s="7" t="n"/>
      <c r="B540" s="8" t="n"/>
      <c r="C540" s="8" t="n"/>
      <c r="D540" s="9" t="n"/>
      <c r="E540" s="9" t="n"/>
      <c r="F540" s="10" t="n"/>
      <c r="G540" s="11" t="n"/>
      <c r="H540" s="11" t="n"/>
      <c r="I540" s="11" t="n"/>
      <c r="J540" s="12" t="n"/>
      <c r="K540" s="9" t="n"/>
      <c r="L540" s="9" t="n"/>
      <c r="M540" s="9" t="n"/>
      <c r="N540" s="13">
        <f>IF(OR($E540="",$F540="",$G540="",$H540=""),"",ROUND(($H540-$G540)*$F540*IF($E540="Short",-1,1),2))</f>
        <v/>
      </c>
      <c r="O540" s="13">
        <f>IF($N540="","",ROUND($N540-N($J540),2))</f>
        <v/>
      </c>
      <c r="P540" s="13">
        <f>IF(OR($F540="",$G540="",$I540=""),"",ABS($G540-$I540)*$F540)</f>
        <v/>
      </c>
      <c r="Q540" s="14">
        <f>IF(OR($O540="",$P540=""),"",IF($P540=0,"",$O540/$P540))</f>
        <v/>
      </c>
      <c r="R540" s="15">
        <f>IF(OR($B540="",$C540=""),"",ROUND(($C540-$B540)*1440,0))</f>
        <v/>
      </c>
      <c r="S540" s="16">
        <f>IF($O540="","",IF($O540&gt;0,"Win",IF($O540&lt;0,"Loss","Scratch")))</f>
        <v/>
      </c>
      <c r="T540" s="13">
        <f>IF($O540="","",SUM($O$2:$O540))</f>
        <v/>
      </c>
      <c r="U540" s="13">
        <f>IF($T540="","",$T540-MAX(0,MAX($T$2:$T540)))</f>
        <v/>
      </c>
    </row>
    <row r="541">
      <c r="A541" s="7" t="n"/>
      <c r="B541" s="8" t="n"/>
      <c r="C541" s="8" t="n"/>
      <c r="D541" s="9" t="n"/>
      <c r="E541" s="9" t="n"/>
      <c r="F541" s="10" t="n"/>
      <c r="G541" s="11" t="n"/>
      <c r="H541" s="11" t="n"/>
      <c r="I541" s="11" t="n"/>
      <c r="J541" s="12" t="n"/>
      <c r="K541" s="9" t="n"/>
      <c r="L541" s="9" t="n"/>
      <c r="M541" s="9" t="n"/>
      <c r="N541" s="13">
        <f>IF(OR($E541="",$F541="",$G541="",$H541=""),"",ROUND(($H541-$G541)*$F541*IF($E541="Short",-1,1),2))</f>
        <v/>
      </c>
      <c r="O541" s="13">
        <f>IF($N541="","",ROUND($N541-N($J541),2))</f>
        <v/>
      </c>
      <c r="P541" s="13">
        <f>IF(OR($F541="",$G541="",$I541=""),"",ABS($G541-$I541)*$F541)</f>
        <v/>
      </c>
      <c r="Q541" s="14">
        <f>IF(OR($O541="",$P541=""),"",IF($P541=0,"",$O541/$P541))</f>
        <v/>
      </c>
      <c r="R541" s="15">
        <f>IF(OR($B541="",$C541=""),"",ROUND(($C541-$B541)*1440,0))</f>
        <v/>
      </c>
      <c r="S541" s="16">
        <f>IF($O541="","",IF($O541&gt;0,"Win",IF($O541&lt;0,"Loss","Scratch")))</f>
        <v/>
      </c>
      <c r="T541" s="13">
        <f>IF($O541="","",SUM($O$2:$O541))</f>
        <v/>
      </c>
      <c r="U541" s="13">
        <f>IF($T541="","",$T541-MAX(0,MAX($T$2:$T541)))</f>
        <v/>
      </c>
    </row>
    <row r="542">
      <c r="A542" s="7" t="n"/>
      <c r="B542" s="8" t="n"/>
      <c r="C542" s="8" t="n"/>
      <c r="D542" s="9" t="n"/>
      <c r="E542" s="9" t="n"/>
      <c r="F542" s="10" t="n"/>
      <c r="G542" s="11" t="n"/>
      <c r="H542" s="11" t="n"/>
      <c r="I542" s="11" t="n"/>
      <c r="J542" s="12" t="n"/>
      <c r="K542" s="9" t="n"/>
      <c r="L542" s="9" t="n"/>
      <c r="M542" s="9" t="n"/>
      <c r="N542" s="13">
        <f>IF(OR($E542="",$F542="",$G542="",$H542=""),"",ROUND(($H542-$G542)*$F542*IF($E542="Short",-1,1),2))</f>
        <v/>
      </c>
      <c r="O542" s="13">
        <f>IF($N542="","",ROUND($N542-N($J542),2))</f>
        <v/>
      </c>
      <c r="P542" s="13">
        <f>IF(OR($F542="",$G542="",$I542=""),"",ABS($G542-$I542)*$F542)</f>
        <v/>
      </c>
      <c r="Q542" s="14">
        <f>IF(OR($O542="",$P542=""),"",IF($P542=0,"",$O542/$P542))</f>
        <v/>
      </c>
      <c r="R542" s="15">
        <f>IF(OR($B542="",$C542=""),"",ROUND(($C542-$B542)*1440,0))</f>
        <v/>
      </c>
      <c r="S542" s="16">
        <f>IF($O542="","",IF($O542&gt;0,"Win",IF($O542&lt;0,"Loss","Scratch")))</f>
        <v/>
      </c>
      <c r="T542" s="13">
        <f>IF($O542="","",SUM($O$2:$O542))</f>
        <v/>
      </c>
      <c r="U542" s="13">
        <f>IF($T542="","",$T542-MAX(0,MAX($T$2:$T542)))</f>
        <v/>
      </c>
    </row>
    <row r="543">
      <c r="A543" s="7" t="n"/>
      <c r="B543" s="8" t="n"/>
      <c r="C543" s="8" t="n"/>
      <c r="D543" s="9" t="n"/>
      <c r="E543" s="9" t="n"/>
      <c r="F543" s="10" t="n"/>
      <c r="G543" s="11" t="n"/>
      <c r="H543" s="11" t="n"/>
      <c r="I543" s="11" t="n"/>
      <c r="J543" s="12" t="n"/>
      <c r="K543" s="9" t="n"/>
      <c r="L543" s="9" t="n"/>
      <c r="M543" s="9" t="n"/>
      <c r="N543" s="13">
        <f>IF(OR($E543="",$F543="",$G543="",$H543=""),"",ROUND(($H543-$G543)*$F543*IF($E543="Short",-1,1),2))</f>
        <v/>
      </c>
      <c r="O543" s="13">
        <f>IF($N543="","",ROUND($N543-N($J543),2))</f>
        <v/>
      </c>
      <c r="P543" s="13">
        <f>IF(OR($F543="",$G543="",$I543=""),"",ABS($G543-$I543)*$F543)</f>
        <v/>
      </c>
      <c r="Q543" s="14">
        <f>IF(OR($O543="",$P543=""),"",IF($P543=0,"",$O543/$P543))</f>
        <v/>
      </c>
      <c r="R543" s="15">
        <f>IF(OR($B543="",$C543=""),"",ROUND(($C543-$B543)*1440,0))</f>
        <v/>
      </c>
      <c r="S543" s="16">
        <f>IF($O543="","",IF($O543&gt;0,"Win",IF($O543&lt;0,"Loss","Scratch")))</f>
        <v/>
      </c>
      <c r="T543" s="13">
        <f>IF($O543="","",SUM($O$2:$O543))</f>
        <v/>
      </c>
      <c r="U543" s="13">
        <f>IF($T543="","",$T543-MAX(0,MAX($T$2:$T543)))</f>
        <v/>
      </c>
    </row>
    <row r="544">
      <c r="A544" s="7" t="n"/>
      <c r="B544" s="8" t="n"/>
      <c r="C544" s="8" t="n"/>
      <c r="D544" s="9" t="n"/>
      <c r="E544" s="9" t="n"/>
      <c r="F544" s="10" t="n"/>
      <c r="G544" s="11" t="n"/>
      <c r="H544" s="11" t="n"/>
      <c r="I544" s="11" t="n"/>
      <c r="J544" s="12" t="n"/>
      <c r="K544" s="9" t="n"/>
      <c r="L544" s="9" t="n"/>
      <c r="M544" s="9" t="n"/>
      <c r="N544" s="13">
        <f>IF(OR($E544="",$F544="",$G544="",$H544=""),"",ROUND(($H544-$G544)*$F544*IF($E544="Short",-1,1),2))</f>
        <v/>
      </c>
      <c r="O544" s="13">
        <f>IF($N544="","",ROUND($N544-N($J544),2))</f>
        <v/>
      </c>
      <c r="P544" s="13">
        <f>IF(OR($F544="",$G544="",$I544=""),"",ABS($G544-$I544)*$F544)</f>
        <v/>
      </c>
      <c r="Q544" s="14">
        <f>IF(OR($O544="",$P544=""),"",IF($P544=0,"",$O544/$P544))</f>
        <v/>
      </c>
      <c r="R544" s="15">
        <f>IF(OR($B544="",$C544=""),"",ROUND(($C544-$B544)*1440,0))</f>
        <v/>
      </c>
      <c r="S544" s="16">
        <f>IF($O544="","",IF($O544&gt;0,"Win",IF($O544&lt;0,"Loss","Scratch")))</f>
        <v/>
      </c>
      <c r="T544" s="13">
        <f>IF($O544="","",SUM($O$2:$O544))</f>
        <v/>
      </c>
      <c r="U544" s="13">
        <f>IF($T544="","",$T544-MAX(0,MAX($T$2:$T544)))</f>
        <v/>
      </c>
    </row>
    <row r="545">
      <c r="A545" s="7" t="n"/>
      <c r="B545" s="8" t="n"/>
      <c r="C545" s="8" t="n"/>
      <c r="D545" s="9" t="n"/>
      <c r="E545" s="9" t="n"/>
      <c r="F545" s="10" t="n"/>
      <c r="G545" s="11" t="n"/>
      <c r="H545" s="11" t="n"/>
      <c r="I545" s="11" t="n"/>
      <c r="J545" s="12" t="n"/>
      <c r="K545" s="9" t="n"/>
      <c r="L545" s="9" t="n"/>
      <c r="M545" s="9" t="n"/>
      <c r="N545" s="13">
        <f>IF(OR($E545="",$F545="",$G545="",$H545=""),"",ROUND(($H545-$G545)*$F545*IF($E545="Short",-1,1),2))</f>
        <v/>
      </c>
      <c r="O545" s="13">
        <f>IF($N545="","",ROUND($N545-N($J545),2))</f>
        <v/>
      </c>
      <c r="P545" s="13">
        <f>IF(OR($F545="",$G545="",$I545=""),"",ABS($G545-$I545)*$F545)</f>
        <v/>
      </c>
      <c r="Q545" s="14">
        <f>IF(OR($O545="",$P545=""),"",IF($P545=0,"",$O545/$P545))</f>
        <v/>
      </c>
      <c r="R545" s="15">
        <f>IF(OR($B545="",$C545=""),"",ROUND(($C545-$B545)*1440,0))</f>
        <v/>
      </c>
      <c r="S545" s="16">
        <f>IF($O545="","",IF($O545&gt;0,"Win",IF($O545&lt;0,"Loss","Scratch")))</f>
        <v/>
      </c>
      <c r="T545" s="13">
        <f>IF($O545="","",SUM($O$2:$O545))</f>
        <v/>
      </c>
      <c r="U545" s="13">
        <f>IF($T545="","",$T545-MAX(0,MAX($T$2:$T545)))</f>
        <v/>
      </c>
    </row>
    <row r="546">
      <c r="A546" s="7" t="n"/>
      <c r="B546" s="8" t="n"/>
      <c r="C546" s="8" t="n"/>
      <c r="D546" s="9" t="n"/>
      <c r="E546" s="9" t="n"/>
      <c r="F546" s="10" t="n"/>
      <c r="G546" s="11" t="n"/>
      <c r="H546" s="11" t="n"/>
      <c r="I546" s="11" t="n"/>
      <c r="J546" s="12" t="n"/>
      <c r="K546" s="9" t="n"/>
      <c r="L546" s="9" t="n"/>
      <c r="M546" s="9" t="n"/>
      <c r="N546" s="13">
        <f>IF(OR($E546="",$F546="",$G546="",$H546=""),"",ROUND(($H546-$G546)*$F546*IF($E546="Short",-1,1),2))</f>
        <v/>
      </c>
      <c r="O546" s="13">
        <f>IF($N546="","",ROUND($N546-N($J546),2))</f>
        <v/>
      </c>
      <c r="P546" s="13">
        <f>IF(OR($F546="",$G546="",$I546=""),"",ABS($G546-$I546)*$F546)</f>
        <v/>
      </c>
      <c r="Q546" s="14">
        <f>IF(OR($O546="",$P546=""),"",IF($P546=0,"",$O546/$P546))</f>
        <v/>
      </c>
      <c r="R546" s="15">
        <f>IF(OR($B546="",$C546=""),"",ROUND(($C546-$B546)*1440,0))</f>
        <v/>
      </c>
      <c r="S546" s="16">
        <f>IF($O546="","",IF($O546&gt;0,"Win",IF($O546&lt;0,"Loss","Scratch")))</f>
        <v/>
      </c>
      <c r="T546" s="13">
        <f>IF($O546="","",SUM($O$2:$O546))</f>
        <v/>
      </c>
      <c r="U546" s="13">
        <f>IF($T546="","",$T546-MAX(0,MAX($T$2:$T546)))</f>
        <v/>
      </c>
    </row>
    <row r="547">
      <c r="A547" s="7" t="n"/>
      <c r="B547" s="8" t="n"/>
      <c r="C547" s="8" t="n"/>
      <c r="D547" s="9" t="n"/>
      <c r="E547" s="9" t="n"/>
      <c r="F547" s="10" t="n"/>
      <c r="G547" s="11" t="n"/>
      <c r="H547" s="11" t="n"/>
      <c r="I547" s="11" t="n"/>
      <c r="J547" s="12" t="n"/>
      <c r="K547" s="9" t="n"/>
      <c r="L547" s="9" t="n"/>
      <c r="M547" s="9" t="n"/>
      <c r="N547" s="13">
        <f>IF(OR($E547="",$F547="",$G547="",$H547=""),"",ROUND(($H547-$G547)*$F547*IF($E547="Short",-1,1),2))</f>
        <v/>
      </c>
      <c r="O547" s="13">
        <f>IF($N547="","",ROUND($N547-N($J547),2))</f>
        <v/>
      </c>
      <c r="P547" s="13">
        <f>IF(OR($F547="",$G547="",$I547=""),"",ABS($G547-$I547)*$F547)</f>
        <v/>
      </c>
      <c r="Q547" s="14">
        <f>IF(OR($O547="",$P547=""),"",IF($P547=0,"",$O547/$P547))</f>
        <v/>
      </c>
      <c r="R547" s="15">
        <f>IF(OR($B547="",$C547=""),"",ROUND(($C547-$B547)*1440,0))</f>
        <v/>
      </c>
      <c r="S547" s="16">
        <f>IF($O547="","",IF($O547&gt;0,"Win",IF($O547&lt;0,"Loss","Scratch")))</f>
        <v/>
      </c>
      <c r="T547" s="13">
        <f>IF($O547="","",SUM($O$2:$O547))</f>
        <v/>
      </c>
      <c r="U547" s="13">
        <f>IF($T547="","",$T547-MAX(0,MAX($T$2:$T547)))</f>
        <v/>
      </c>
    </row>
    <row r="548">
      <c r="A548" s="7" t="n"/>
      <c r="B548" s="8" t="n"/>
      <c r="C548" s="8" t="n"/>
      <c r="D548" s="9" t="n"/>
      <c r="E548" s="9" t="n"/>
      <c r="F548" s="10" t="n"/>
      <c r="G548" s="11" t="n"/>
      <c r="H548" s="11" t="n"/>
      <c r="I548" s="11" t="n"/>
      <c r="J548" s="12" t="n"/>
      <c r="K548" s="9" t="n"/>
      <c r="L548" s="9" t="n"/>
      <c r="M548" s="9" t="n"/>
      <c r="N548" s="13">
        <f>IF(OR($E548="",$F548="",$G548="",$H548=""),"",ROUND(($H548-$G548)*$F548*IF($E548="Short",-1,1),2))</f>
        <v/>
      </c>
      <c r="O548" s="13">
        <f>IF($N548="","",ROUND($N548-N($J548),2))</f>
        <v/>
      </c>
      <c r="P548" s="13">
        <f>IF(OR($F548="",$G548="",$I548=""),"",ABS($G548-$I548)*$F548)</f>
        <v/>
      </c>
      <c r="Q548" s="14">
        <f>IF(OR($O548="",$P548=""),"",IF($P548=0,"",$O548/$P548))</f>
        <v/>
      </c>
      <c r="R548" s="15">
        <f>IF(OR($B548="",$C548=""),"",ROUND(($C548-$B548)*1440,0))</f>
        <v/>
      </c>
      <c r="S548" s="16">
        <f>IF($O548="","",IF($O548&gt;0,"Win",IF($O548&lt;0,"Loss","Scratch")))</f>
        <v/>
      </c>
      <c r="T548" s="13">
        <f>IF($O548="","",SUM($O$2:$O548))</f>
        <v/>
      </c>
      <c r="U548" s="13">
        <f>IF($T548="","",$T548-MAX(0,MAX($T$2:$T548)))</f>
        <v/>
      </c>
    </row>
    <row r="549">
      <c r="A549" s="7" t="n"/>
      <c r="B549" s="8" t="n"/>
      <c r="C549" s="8" t="n"/>
      <c r="D549" s="9" t="n"/>
      <c r="E549" s="9" t="n"/>
      <c r="F549" s="10" t="n"/>
      <c r="G549" s="11" t="n"/>
      <c r="H549" s="11" t="n"/>
      <c r="I549" s="11" t="n"/>
      <c r="J549" s="12" t="n"/>
      <c r="K549" s="9" t="n"/>
      <c r="L549" s="9" t="n"/>
      <c r="M549" s="9" t="n"/>
      <c r="N549" s="13">
        <f>IF(OR($E549="",$F549="",$G549="",$H549=""),"",ROUND(($H549-$G549)*$F549*IF($E549="Short",-1,1),2))</f>
        <v/>
      </c>
      <c r="O549" s="13">
        <f>IF($N549="","",ROUND($N549-N($J549),2))</f>
        <v/>
      </c>
      <c r="P549" s="13">
        <f>IF(OR($F549="",$G549="",$I549=""),"",ABS($G549-$I549)*$F549)</f>
        <v/>
      </c>
      <c r="Q549" s="14">
        <f>IF(OR($O549="",$P549=""),"",IF($P549=0,"",$O549/$P549))</f>
        <v/>
      </c>
      <c r="R549" s="15">
        <f>IF(OR($B549="",$C549=""),"",ROUND(($C549-$B549)*1440,0))</f>
        <v/>
      </c>
      <c r="S549" s="16">
        <f>IF($O549="","",IF($O549&gt;0,"Win",IF($O549&lt;0,"Loss","Scratch")))</f>
        <v/>
      </c>
      <c r="T549" s="13">
        <f>IF($O549="","",SUM($O$2:$O549))</f>
        <v/>
      </c>
      <c r="U549" s="13">
        <f>IF($T549="","",$T549-MAX(0,MAX($T$2:$T549)))</f>
        <v/>
      </c>
    </row>
    <row r="550">
      <c r="A550" s="7" t="n"/>
      <c r="B550" s="8" t="n"/>
      <c r="C550" s="8" t="n"/>
      <c r="D550" s="9" t="n"/>
      <c r="E550" s="9" t="n"/>
      <c r="F550" s="10" t="n"/>
      <c r="G550" s="11" t="n"/>
      <c r="H550" s="11" t="n"/>
      <c r="I550" s="11" t="n"/>
      <c r="J550" s="12" t="n"/>
      <c r="K550" s="9" t="n"/>
      <c r="L550" s="9" t="n"/>
      <c r="M550" s="9" t="n"/>
      <c r="N550" s="13">
        <f>IF(OR($E550="",$F550="",$G550="",$H550=""),"",ROUND(($H550-$G550)*$F550*IF($E550="Short",-1,1),2))</f>
        <v/>
      </c>
      <c r="O550" s="13">
        <f>IF($N550="","",ROUND($N550-N($J550),2))</f>
        <v/>
      </c>
      <c r="P550" s="13">
        <f>IF(OR($F550="",$G550="",$I550=""),"",ABS($G550-$I550)*$F550)</f>
        <v/>
      </c>
      <c r="Q550" s="14">
        <f>IF(OR($O550="",$P550=""),"",IF($P550=0,"",$O550/$P550))</f>
        <v/>
      </c>
      <c r="R550" s="15">
        <f>IF(OR($B550="",$C550=""),"",ROUND(($C550-$B550)*1440,0))</f>
        <v/>
      </c>
      <c r="S550" s="16">
        <f>IF($O550="","",IF($O550&gt;0,"Win",IF($O550&lt;0,"Loss","Scratch")))</f>
        <v/>
      </c>
      <c r="T550" s="13">
        <f>IF($O550="","",SUM($O$2:$O550))</f>
        <v/>
      </c>
      <c r="U550" s="13">
        <f>IF($T550="","",$T550-MAX(0,MAX($T$2:$T550)))</f>
        <v/>
      </c>
    </row>
    <row r="551">
      <c r="A551" s="7" t="n"/>
      <c r="B551" s="8" t="n"/>
      <c r="C551" s="8" t="n"/>
      <c r="D551" s="9" t="n"/>
      <c r="E551" s="9" t="n"/>
      <c r="F551" s="10" t="n"/>
      <c r="G551" s="11" t="n"/>
      <c r="H551" s="11" t="n"/>
      <c r="I551" s="11" t="n"/>
      <c r="J551" s="12" t="n"/>
      <c r="K551" s="9" t="n"/>
      <c r="L551" s="9" t="n"/>
      <c r="M551" s="9" t="n"/>
      <c r="N551" s="13">
        <f>IF(OR($E551="",$F551="",$G551="",$H551=""),"",ROUND(($H551-$G551)*$F551*IF($E551="Short",-1,1),2))</f>
        <v/>
      </c>
      <c r="O551" s="13">
        <f>IF($N551="","",ROUND($N551-N($J551),2))</f>
        <v/>
      </c>
      <c r="P551" s="13">
        <f>IF(OR($F551="",$G551="",$I551=""),"",ABS($G551-$I551)*$F551)</f>
        <v/>
      </c>
      <c r="Q551" s="14">
        <f>IF(OR($O551="",$P551=""),"",IF($P551=0,"",$O551/$P551))</f>
        <v/>
      </c>
      <c r="R551" s="15">
        <f>IF(OR($B551="",$C551=""),"",ROUND(($C551-$B551)*1440,0))</f>
        <v/>
      </c>
      <c r="S551" s="16">
        <f>IF($O551="","",IF($O551&gt;0,"Win",IF($O551&lt;0,"Loss","Scratch")))</f>
        <v/>
      </c>
      <c r="T551" s="13">
        <f>IF($O551="","",SUM($O$2:$O551))</f>
        <v/>
      </c>
      <c r="U551" s="13">
        <f>IF($T551="","",$T551-MAX(0,MAX($T$2:$T551)))</f>
        <v/>
      </c>
    </row>
    <row r="552">
      <c r="A552" s="7" t="n"/>
      <c r="B552" s="8" t="n"/>
      <c r="C552" s="8" t="n"/>
      <c r="D552" s="9" t="n"/>
      <c r="E552" s="9" t="n"/>
      <c r="F552" s="10" t="n"/>
      <c r="G552" s="11" t="n"/>
      <c r="H552" s="11" t="n"/>
      <c r="I552" s="11" t="n"/>
      <c r="J552" s="12" t="n"/>
      <c r="K552" s="9" t="n"/>
      <c r="L552" s="9" t="n"/>
      <c r="M552" s="9" t="n"/>
      <c r="N552" s="13">
        <f>IF(OR($E552="",$F552="",$G552="",$H552=""),"",ROUND(($H552-$G552)*$F552*IF($E552="Short",-1,1),2))</f>
        <v/>
      </c>
      <c r="O552" s="13">
        <f>IF($N552="","",ROUND($N552-N($J552),2))</f>
        <v/>
      </c>
      <c r="P552" s="13">
        <f>IF(OR($F552="",$G552="",$I552=""),"",ABS($G552-$I552)*$F552)</f>
        <v/>
      </c>
      <c r="Q552" s="14">
        <f>IF(OR($O552="",$P552=""),"",IF($P552=0,"",$O552/$P552))</f>
        <v/>
      </c>
      <c r="R552" s="15">
        <f>IF(OR($B552="",$C552=""),"",ROUND(($C552-$B552)*1440,0))</f>
        <v/>
      </c>
      <c r="S552" s="16">
        <f>IF($O552="","",IF($O552&gt;0,"Win",IF($O552&lt;0,"Loss","Scratch")))</f>
        <v/>
      </c>
      <c r="T552" s="13">
        <f>IF($O552="","",SUM($O$2:$O552))</f>
        <v/>
      </c>
      <c r="U552" s="13">
        <f>IF($T552="","",$T552-MAX(0,MAX($T$2:$T552)))</f>
        <v/>
      </c>
    </row>
    <row r="553">
      <c r="A553" s="7" t="n"/>
      <c r="B553" s="8" t="n"/>
      <c r="C553" s="8" t="n"/>
      <c r="D553" s="9" t="n"/>
      <c r="E553" s="9" t="n"/>
      <c r="F553" s="10" t="n"/>
      <c r="G553" s="11" t="n"/>
      <c r="H553" s="11" t="n"/>
      <c r="I553" s="11" t="n"/>
      <c r="J553" s="12" t="n"/>
      <c r="K553" s="9" t="n"/>
      <c r="L553" s="9" t="n"/>
      <c r="M553" s="9" t="n"/>
      <c r="N553" s="13">
        <f>IF(OR($E553="",$F553="",$G553="",$H553=""),"",ROUND(($H553-$G553)*$F553*IF($E553="Short",-1,1),2))</f>
        <v/>
      </c>
      <c r="O553" s="13">
        <f>IF($N553="","",ROUND($N553-N($J553),2))</f>
        <v/>
      </c>
      <c r="P553" s="13">
        <f>IF(OR($F553="",$G553="",$I553=""),"",ABS($G553-$I553)*$F553)</f>
        <v/>
      </c>
      <c r="Q553" s="14">
        <f>IF(OR($O553="",$P553=""),"",IF($P553=0,"",$O553/$P553))</f>
        <v/>
      </c>
      <c r="R553" s="15">
        <f>IF(OR($B553="",$C553=""),"",ROUND(($C553-$B553)*1440,0))</f>
        <v/>
      </c>
      <c r="S553" s="16">
        <f>IF($O553="","",IF($O553&gt;0,"Win",IF($O553&lt;0,"Loss","Scratch")))</f>
        <v/>
      </c>
      <c r="T553" s="13">
        <f>IF($O553="","",SUM($O$2:$O553))</f>
        <v/>
      </c>
      <c r="U553" s="13">
        <f>IF($T553="","",$T553-MAX(0,MAX($T$2:$T553)))</f>
        <v/>
      </c>
    </row>
    <row r="554">
      <c r="A554" s="7" t="n"/>
      <c r="B554" s="8" t="n"/>
      <c r="C554" s="8" t="n"/>
      <c r="D554" s="9" t="n"/>
      <c r="E554" s="9" t="n"/>
      <c r="F554" s="10" t="n"/>
      <c r="G554" s="11" t="n"/>
      <c r="H554" s="11" t="n"/>
      <c r="I554" s="11" t="n"/>
      <c r="J554" s="12" t="n"/>
      <c r="K554" s="9" t="n"/>
      <c r="L554" s="9" t="n"/>
      <c r="M554" s="9" t="n"/>
      <c r="N554" s="13">
        <f>IF(OR($E554="",$F554="",$G554="",$H554=""),"",ROUND(($H554-$G554)*$F554*IF($E554="Short",-1,1),2))</f>
        <v/>
      </c>
      <c r="O554" s="13">
        <f>IF($N554="","",ROUND($N554-N($J554),2))</f>
        <v/>
      </c>
      <c r="P554" s="13">
        <f>IF(OR($F554="",$G554="",$I554=""),"",ABS($G554-$I554)*$F554)</f>
        <v/>
      </c>
      <c r="Q554" s="14">
        <f>IF(OR($O554="",$P554=""),"",IF($P554=0,"",$O554/$P554))</f>
        <v/>
      </c>
      <c r="R554" s="15">
        <f>IF(OR($B554="",$C554=""),"",ROUND(($C554-$B554)*1440,0))</f>
        <v/>
      </c>
      <c r="S554" s="16">
        <f>IF($O554="","",IF($O554&gt;0,"Win",IF($O554&lt;0,"Loss","Scratch")))</f>
        <v/>
      </c>
      <c r="T554" s="13">
        <f>IF($O554="","",SUM($O$2:$O554))</f>
        <v/>
      </c>
      <c r="U554" s="13">
        <f>IF($T554="","",$T554-MAX(0,MAX($T$2:$T554)))</f>
        <v/>
      </c>
    </row>
    <row r="555">
      <c r="A555" s="7" t="n"/>
      <c r="B555" s="8" t="n"/>
      <c r="C555" s="8" t="n"/>
      <c r="D555" s="9" t="n"/>
      <c r="E555" s="9" t="n"/>
      <c r="F555" s="10" t="n"/>
      <c r="G555" s="11" t="n"/>
      <c r="H555" s="11" t="n"/>
      <c r="I555" s="11" t="n"/>
      <c r="J555" s="12" t="n"/>
      <c r="K555" s="9" t="n"/>
      <c r="L555" s="9" t="n"/>
      <c r="M555" s="9" t="n"/>
      <c r="N555" s="13">
        <f>IF(OR($E555="",$F555="",$G555="",$H555=""),"",ROUND(($H555-$G555)*$F555*IF($E555="Short",-1,1),2))</f>
        <v/>
      </c>
      <c r="O555" s="13">
        <f>IF($N555="","",ROUND($N555-N($J555),2))</f>
        <v/>
      </c>
      <c r="P555" s="13">
        <f>IF(OR($F555="",$G555="",$I555=""),"",ABS($G555-$I555)*$F555)</f>
        <v/>
      </c>
      <c r="Q555" s="14">
        <f>IF(OR($O555="",$P555=""),"",IF($P555=0,"",$O555/$P555))</f>
        <v/>
      </c>
      <c r="R555" s="15">
        <f>IF(OR($B555="",$C555=""),"",ROUND(($C555-$B555)*1440,0))</f>
        <v/>
      </c>
      <c r="S555" s="16">
        <f>IF($O555="","",IF($O555&gt;0,"Win",IF($O555&lt;0,"Loss","Scratch")))</f>
        <v/>
      </c>
      <c r="T555" s="13">
        <f>IF($O555="","",SUM($O$2:$O555))</f>
        <v/>
      </c>
      <c r="U555" s="13">
        <f>IF($T555="","",$T555-MAX(0,MAX($T$2:$T555)))</f>
        <v/>
      </c>
    </row>
    <row r="556">
      <c r="A556" s="7" t="n"/>
      <c r="B556" s="8" t="n"/>
      <c r="C556" s="8" t="n"/>
      <c r="D556" s="9" t="n"/>
      <c r="E556" s="9" t="n"/>
      <c r="F556" s="10" t="n"/>
      <c r="G556" s="11" t="n"/>
      <c r="H556" s="11" t="n"/>
      <c r="I556" s="11" t="n"/>
      <c r="J556" s="12" t="n"/>
      <c r="K556" s="9" t="n"/>
      <c r="L556" s="9" t="n"/>
      <c r="M556" s="9" t="n"/>
      <c r="N556" s="13">
        <f>IF(OR($E556="",$F556="",$G556="",$H556=""),"",ROUND(($H556-$G556)*$F556*IF($E556="Short",-1,1),2))</f>
        <v/>
      </c>
      <c r="O556" s="13">
        <f>IF($N556="","",ROUND($N556-N($J556),2))</f>
        <v/>
      </c>
      <c r="P556" s="13">
        <f>IF(OR($F556="",$G556="",$I556=""),"",ABS($G556-$I556)*$F556)</f>
        <v/>
      </c>
      <c r="Q556" s="14">
        <f>IF(OR($O556="",$P556=""),"",IF($P556=0,"",$O556/$P556))</f>
        <v/>
      </c>
      <c r="R556" s="15">
        <f>IF(OR($B556="",$C556=""),"",ROUND(($C556-$B556)*1440,0))</f>
        <v/>
      </c>
      <c r="S556" s="16">
        <f>IF($O556="","",IF($O556&gt;0,"Win",IF($O556&lt;0,"Loss","Scratch")))</f>
        <v/>
      </c>
      <c r="T556" s="13">
        <f>IF($O556="","",SUM($O$2:$O556))</f>
        <v/>
      </c>
      <c r="U556" s="13">
        <f>IF($T556="","",$T556-MAX(0,MAX($T$2:$T556)))</f>
        <v/>
      </c>
    </row>
    <row r="557">
      <c r="A557" s="7" t="n"/>
      <c r="B557" s="8" t="n"/>
      <c r="C557" s="8" t="n"/>
      <c r="D557" s="9" t="n"/>
      <c r="E557" s="9" t="n"/>
      <c r="F557" s="10" t="n"/>
      <c r="G557" s="11" t="n"/>
      <c r="H557" s="11" t="n"/>
      <c r="I557" s="11" t="n"/>
      <c r="J557" s="12" t="n"/>
      <c r="K557" s="9" t="n"/>
      <c r="L557" s="9" t="n"/>
      <c r="M557" s="9" t="n"/>
      <c r="N557" s="13">
        <f>IF(OR($E557="",$F557="",$G557="",$H557=""),"",ROUND(($H557-$G557)*$F557*IF($E557="Short",-1,1),2))</f>
        <v/>
      </c>
      <c r="O557" s="13">
        <f>IF($N557="","",ROUND($N557-N($J557),2))</f>
        <v/>
      </c>
      <c r="P557" s="13">
        <f>IF(OR($F557="",$G557="",$I557=""),"",ABS($G557-$I557)*$F557)</f>
        <v/>
      </c>
      <c r="Q557" s="14">
        <f>IF(OR($O557="",$P557=""),"",IF($P557=0,"",$O557/$P557))</f>
        <v/>
      </c>
      <c r="R557" s="15">
        <f>IF(OR($B557="",$C557=""),"",ROUND(($C557-$B557)*1440,0))</f>
        <v/>
      </c>
      <c r="S557" s="16">
        <f>IF($O557="","",IF($O557&gt;0,"Win",IF($O557&lt;0,"Loss","Scratch")))</f>
        <v/>
      </c>
      <c r="T557" s="13">
        <f>IF($O557="","",SUM($O$2:$O557))</f>
        <v/>
      </c>
      <c r="U557" s="13">
        <f>IF($T557="","",$T557-MAX(0,MAX($T$2:$T557)))</f>
        <v/>
      </c>
    </row>
    <row r="558">
      <c r="A558" s="7" t="n"/>
      <c r="B558" s="8" t="n"/>
      <c r="C558" s="8" t="n"/>
      <c r="D558" s="9" t="n"/>
      <c r="E558" s="9" t="n"/>
      <c r="F558" s="10" t="n"/>
      <c r="G558" s="11" t="n"/>
      <c r="H558" s="11" t="n"/>
      <c r="I558" s="11" t="n"/>
      <c r="J558" s="12" t="n"/>
      <c r="K558" s="9" t="n"/>
      <c r="L558" s="9" t="n"/>
      <c r="M558" s="9" t="n"/>
      <c r="N558" s="13">
        <f>IF(OR($E558="",$F558="",$G558="",$H558=""),"",ROUND(($H558-$G558)*$F558*IF($E558="Short",-1,1),2))</f>
        <v/>
      </c>
      <c r="O558" s="13">
        <f>IF($N558="","",ROUND($N558-N($J558),2))</f>
        <v/>
      </c>
      <c r="P558" s="13">
        <f>IF(OR($F558="",$G558="",$I558=""),"",ABS($G558-$I558)*$F558)</f>
        <v/>
      </c>
      <c r="Q558" s="14">
        <f>IF(OR($O558="",$P558=""),"",IF($P558=0,"",$O558/$P558))</f>
        <v/>
      </c>
      <c r="R558" s="15">
        <f>IF(OR($B558="",$C558=""),"",ROUND(($C558-$B558)*1440,0))</f>
        <v/>
      </c>
      <c r="S558" s="16">
        <f>IF($O558="","",IF($O558&gt;0,"Win",IF($O558&lt;0,"Loss","Scratch")))</f>
        <v/>
      </c>
      <c r="T558" s="13">
        <f>IF($O558="","",SUM($O$2:$O558))</f>
        <v/>
      </c>
      <c r="U558" s="13">
        <f>IF($T558="","",$T558-MAX(0,MAX($T$2:$T558)))</f>
        <v/>
      </c>
    </row>
    <row r="559">
      <c r="A559" s="7" t="n"/>
      <c r="B559" s="8" t="n"/>
      <c r="C559" s="8" t="n"/>
      <c r="D559" s="9" t="n"/>
      <c r="E559" s="9" t="n"/>
      <c r="F559" s="10" t="n"/>
      <c r="G559" s="11" t="n"/>
      <c r="H559" s="11" t="n"/>
      <c r="I559" s="11" t="n"/>
      <c r="J559" s="12" t="n"/>
      <c r="K559" s="9" t="n"/>
      <c r="L559" s="9" t="n"/>
      <c r="M559" s="9" t="n"/>
      <c r="N559" s="13">
        <f>IF(OR($E559="",$F559="",$G559="",$H559=""),"",ROUND(($H559-$G559)*$F559*IF($E559="Short",-1,1),2))</f>
        <v/>
      </c>
      <c r="O559" s="13">
        <f>IF($N559="","",ROUND($N559-N($J559),2))</f>
        <v/>
      </c>
      <c r="P559" s="13">
        <f>IF(OR($F559="",$G559="",$I559=""),"",ABS($G559-$I559)*$F559)</f>
        <v/>
      </c>
      <c r="Q559" s="14">
        <f>IF(OR($O559="",$P559=""),"",IF($P559=0,"",$O559/$P559))</f>
        <v/>
      </c>
      <c r="R559" s="15">
        <f>IF(OR($B559="",$C559=""),"",ROUND(($C559-$B559)*1440,0))</f>
        <v/>
      </c>
      <c r="S559" s="16">
        <f>IF($O559="","",IF($O559&gt;0,"Win",IF($O559&lt;0,"Loss","Scratch")))</f>
        <v/>
      </c>
      <c r="T559" s="13">
        <f>IF($O559="","",SUM($O$2:$O559))</f>
        <v/>
      </c>
      <c r="U559" s="13">
        <f>IF($T559="","",$T559-MAX(0,MAX($T$2:$T559)))</f>
        <v/>
      </c>
    </row>
    <row r="560">
      <c r="A560" s="7" t="n"/>
      <c r="B560" s="8" t="n"/>
      <c r="C560" s="8" t="n"/>
      <c r="D560" s="9" t="n"/>
      <c r="E560" s="9" t="n"/>
      <c r="F560" s="10" t="n"/>
      <c r="G560" s="11" t="n"/>
      <c r="H560" s="11" t="n"/>
      <c r="I560" s="11" t="n"/>
      <c r="J560" s="12" t="n"/>
      <c r="K560" s="9" t="n"/>
      <c r="L560" s="9" t="n"/>
      <c r="M560" s="9" t="n"/>
      <c r="N560" s="13">
        <f>IF(OR($E560="",$F560="",$G560="",$H560=""),"",ROUND(($H560-$G560)*$F560*IF($E560="Short",-1,1),2))</f>
        <v/>
      </c>
      <c r="O560" s="13">
        <f>IF($N560="","",ROUND($N560-N($J560),2))</f>
        <v/>
      </c>
      <c r="P560" s="13">
        <f>IF(OR($F560="",$G560="",$I560=""),"",ABS($G560-$I560)*$F560)</f>
        <v/>
      </c>
      <c r="Q560" s="14">
        <f>IF(OR($O560="",$P560=""),"",IF($P560=0,"",$O560/$P560))</f>
        <v/>
      </c>
      <c r="R560" s="15">
        <f>IF(OR($B560="",$C560=""),"",ROUND(($C560-$B560)*1440,0))</f>
        <v/>
      </c>
      <c r="S560" s="16">
        <f>IF($O560="","",IF($O560&gt;0,"Win",IF($O560&lt;0,"Loss","Scratch")))</f>
        <v/>
      </c>
      <c r="T560" s="13">
        <f>IF($O560="","",SUM($O$2:$O560))</f>
        <v/>
      </c>
      <c r="U560" s="13">
        <f>IF($T560="","",$T560-MAX(0,MAX($T$2:$T560)))</f>
        <v/>
      </c>
    </row>
    <row r="561">
      <c r="A561" s="7" t="n"/>
      <c r="B561" s="8" t="n"/>
      <c r="C561" s="8" t="n"/>
      <c r="D561" s="9" t="n"/>
      <c r="E561" s="9" t="n"/>
      <c r="F561" s="10" t="n"/>
      <c r="G561" s="11" t="n"/>
      <c r="H561" s="11" t="n"/>
      <c r="I561" s="11" t="n"/>
      <c r="J561" s="12" t="n"/>
      <c r="K561" s="9" t="n"/>
      <c r="L561" s="9" t="n"/>
      <c r="M561" s="9" t="n"/>
      <c r="N561" s="13">
        <f>IF(OR($E561="",$F561="",$G561="",$H561=""),"",ROUND(($H561-$G561)*$F561*IF($E561="Short",-1,1),2))</f>
        <v/>
      </c>
      <c r="O561" s="13">
        <f>IF($N561="","",ROUND($N561-N($J561),2))</f>
        <v/>
      </c>
      <c r="P561" s="13">
        <f>IF(OR($F561="",$G561="",$I561=""),"",ABS($G561-$I561)*$F561)</f>
        <v/>
      </c>
      <c r="Q561" s="14">
        <f>IF(OR($O561="",$P561=""),"",IF($P561=0,"",$O561/$P561))</f>
        <v/>
      </c>
      <c r="R561" s="15">
        <f>IF(OR($B561="",$C561=""),"",ROUND(($C561-$B561)*1440,0))</f>
        <v/>
      </c>
      <c r="S561" s="16">
        <f>IF($O561="","",IF($O561&gt;0,"Win",IF($O561&lt;0,"Loss","Scratch")))</f>
        <v/>
      </c>
      <c r="T561" s="13">
        <f>IF($O561="","",SUM($O$2:$O561))</f>
        <v/>
      </c>
      <c r="U561" s="13">
        <f>IF($T561="","",$T561-MAX(0,MAX($T$2:$T561)))</f>
        <v/>
      </c>
    </row>
    <row r="562">
      <c r="A562" s="7" t="n"/>
      <c r="B562" s="8" t="n"/>
      <c r="C562" s="8" t="n"/>
      <c r="D562" s="9" t="n"/>
      <c r="E562" s="9" t="n"/>
      <c r="F562" s="10" t="n"/>
      <c r="G562" s="11" t="n"/>
      <c r="H562" s="11" t="n"/>
      <c r="I562" s="11" t="n"/>
      <c r="J562" s="12" t="n"/>
      <c r="K562" s="9" t="n"/>
      <c r="L562" s="9" t="n"/>
      <c r="M562" s="9" t="n"/>
      <c r="N562" s="13">
        <f>IF(OR($E562="",$F562="",$G562="",$H562=""),"",ROUND(($H562-$G562)*$F562*IF($E562="Short",-1,1),2))</f>
        <v/>
      </c>
      <c r="O562" s="13">
        <f>IF($N562="","",ROUND($N562-N($J562),2))</f>
        <v/>
      </c>
      <c r="P562" s="13">
        <f>IF(OR($F562="",$G562="",$I562=""),"",ABS($G562-$I562)*$F562)</f>
        <v/>
      </c>
      <c r="Q562" s="14">
        <f>IF(OR($O562="",$P562=""),"",IF($P562=0,"",$O562/$P562))</f>
        <v/>
      </c>
      <c r="R562" s="15">
        <f>IF(OR($B562="",$C562=""),"",ROUND(($C562-$B562)*1440,0))</f>
        <v/>
      </c>
      <c r="S562" s="16">
        <f>IF($O562="","",IF($O562&gt;0,"Win",IF($O562&lt;0,"Loss","Scratch")))</f>
        <v/>
      </c>
      <c r="T562" s="13">
        <f>IF($O562="","",SUM($O$2:$O562))</f>
        <v/>
      </c>
      <c r="U562" s="13">
        <f>IF($T562="","",$T562-MAX(0,MAX($T$2:$T562)))</f>
        <v/>
      </c>
    </row>
    <row r="563">
      <c r="A563" s="7" t="n"/>
      <c r="B563" s="8" t="n"/>
      <c r="C563" s="8" t="n"/>
      <c r="D563" s="9" t="n"/>
      <c r="E563" s="9" t="n"/>
      <c r="F563" s="10" t="n"/>
      <c r="G563" s="11" t="n"/>
      <c r="H563" s="11" t="n"/>
      <c r="I563" s="11" t="n"/>
      <c r="J563" s="12" t="n"/>
      <c r="K563" s="9" t="n"/>
      <c r="L563" s="9" t="n"/>
      <c r="M563" s="9" t="n"/>
      <c r="N563" s="13">
        <f>IF(OR($E563="",$F563="",$G563="",$H563=""),"",ROUND(($H563-$G563)*$F563*IF($E563="Short",-1,1),2))</f>
        <v/>
      </c>
      <c r="O563" s="13">
        <f>IF($N563="","",ROUND($N563-N($J563),2))</f>
        <v/>
      </c>
      <c r="P563" s="13">
        <f>IF(OR($F563="",$G563="",$I563=""),"",ABS($G563-$I563)*$F563)</f>
        <v/>
      </c>
      <c r="Q563" s="14">
        <f>IF(OR($O563="",$P563=""),"",IF($P563=0,"",$O563/$P563))</f>
        <v/>
      </c>
      <c r="R563" s="15">
        <f>IF(OR($B563="",$C563=""),"",ROUND(($C563-$B563)*1440,0))</f>
        <v/>
      </c>
      <c r="S563" s="16">
        <f>IF($O563="","",IF($O563&gt;0,"Win",IF($O563&lt;0,"Loss","Scratch")))</f>
        <v/>
      </c>
      <c r="T563" s="13">
        <f>IF($O563="","",SUM($O$2:$O563))</f>
        <v/>
      </c>
      <c r="U563" s="13">
        <f>IF($T563="","",$T563-MAX(0,MAX($T$2:$T563)))</f>
        <v/>
      </c>
    </row>
    <row r="564">
      <c r="A564" s="7" t="n"/>
      <c r="B564" s="8" t="n"/>
      <c r="C564" s="8" t="n"/>
      <c r="D564" s="9" t="n"/>
      <c r="E564" s="9" t="n"/>
      <c r="F564" s="10" t="n"/>
      <c r="G564" s="11" t="n"/>
      <c r="H564" s="11" t="n"/>
      <c r="I564" s="11" t="n"/>
      <c r="J564" s="12" t="n"/>
      <c r="K564" s="9" t="n"/>
      <c r="L564" s="9" t="n"/>
      <c r="M564" s="9" t="n"/>
      <c r="N564" s="13">
        <f>IF(OR($E564="",$F564="",$G564="",$H564=""),"",ROUND(($H564-$G564)*$F564*IF($E564="Short",-1,1),2))</f>
        <v/>
      </c>
      <c r="O564" s="13">
        <f>IF($N564="","",ROUND($N564-N($J564),2))</f>
        <v/>
      </c>
      <c r="P564" s="13">
        <f>IF(OR($F564="",$G564="",$I564=""),"",ABS($G564-$I564)*$F564)</f>
        <v/>
      </c>
      <c r="Q564" s="14">
        <f>IF(OR($O564="",$P564=""),"",IF($P564=0,"",$O564/$P564))</f>
        <v/>
      </c>
      <c r="R564" s="15">
        <f>IF(OR($B564="",$C564=""),"",ROUND(($C564-$B564)*1440,0))</f>
        <v/>
      </c>
      <c r="S564" s="16">
        <f>IF($O564="","",IF($O564&gt;0,"Win",IF($O564&lt;0,"Loss","Scratch")))</f>
        <v/>
      </c>
      <c r="T564" s="13">
        <f>IF($O564="","",SUM($O$2:$O564))</f>
        <v/>
      </c>
      <c r="U564" s="13">
        <f>IF($T564="","",$T564-MAX(0,MAX($T$2:$T564)))</f>
        <v/>
      </c>
    </row>
    <row r="565">
      <c r="A565" s="7" t="n"/>
      <c r="B565" s="8" t="n"/>
      <c r="C565" s="8" t="n"/>
      <c r="D565" s="9" t="n"/>
      <c r="E565" s="9" t="n"/>
      <c r="F565" s="10" t="n"/>
      <c r="G565" s="11" t="n"/>
      <c r="H565" s="11" t="n"/>
      <c r="I565" s="11" t="n"/>
      <c r="J565" s="12" t="n"/>
      <c r="K565" s="9" t="n"/>
      <c r="L565" s="9" t="n"/>
      <c r="M565" s="9" t="n"/>
      <c r="N565" s="13">
        <f>IF(OR($E565="",$F565="",$G565="",$H565=""),"",ROUND(($H565-$G565)*$F565*IF($E565="Short",-1,1),2))</f>
        <v/>
      </c>
      <c r="O565" s="13">
        <f>IF($N565="","",ROUND($N565-N($J565),2))</f>
        <v/>
      </c>
      <c r="P565" s="13">
        <f>IF(OR($F565="",$G565="",$I565=""),"",ABS($G565-$I565)*$F565)</f>
        <v/>
      </c>
      <c r="Q565" s="14">
        <f>IF(OR($O565="",$P565=""),"",IF($P565=0,"",$O565/$P565))</f>
        <v/>
      </c>
      <c r="R565" s="15">
        <f>IF(OR($B565="",$C565=""),"",ROUND(($C565-$B565)*1440,0))</f>
        <v/>
      </c>
      <c r="S565" s="16">
        <f>IF($O565="","",IF($O565&gt;0,"Win",IF($O565&lt;0,"Loss","Scratch")))</f>
        <v/>
      </c>
      <c r="T565" s="13">
        <f>IF($O565="","",SUM($O$2:$O565))</f>
        <v/>
      </c>
      <c r="U565" s="13">
        <f>IF($T565="","",$T565-MAX(0,MAX($T$2:$T565)))</f>
        <v/>
      </c>
    </row>
    <row r="566">
      <c r="A566" s="7" t="n"/>
      <c r="B566" s="8" t="n"/>
      <c r="C566" s="8" t="n"/>
      <c r="D566" s="9" t="n"/>
      <c r="E566" s="9" t="n"/>
      <c r="F566" s="10" t="n"/>
      <c r="G566" s="11" t="n"/>
      <c r="H566" s="11" t="n"/>
      <c r="I566" s="11" t="n"/>
      <c r="J566" s="12" t="n"/>
      <c r="K566" s="9" t="n"/>
      <c r="L566" s="9" t="n"/>
      <c r="M566" s="9" t="n"/>
      <c r="N566" s="13">
        <f>IF(OR($E566="",$F566="",$G566="",$H566=""),"",ROUND(($H566-$G566)*$F566*IF($E566="Short",-1,1),2))</f>
        <v/>
      </c>
      <c r="O566" s="13">
        <f>IF($N566="","",ROUND($N566-N($J566),2))</f>
        <v/>
      </c>
      <c r="P566" s="13">
        <f>IF(OR($F566="",$G566="",$I566=""),"",ABS($G566-$I566)*$F566)</f>
        <v/>
      </c>
      <c r="Q566" s="14">
        <f>IF(OR($O566="",$P566=""),"",IF($P566=0,"",$O566/$P566))</f>
        <v/>
      </c>
      <c r="R566" s="15">
        <f>IF(OR($B566="",$C566=""),"",ROUND(($C566-$B566)*1440,0))</f>
        <v/>
      </c>
      <c r="S566" s="16">
        <f>IF($O566="","",IF($O566&gt;0,"Win",IF($O566&lt;0,"Loss","Scratch")))</f>
        <v/>
      </c>
      <c r="T566" s="13">
        <f>IF($O566="","",SUM($O$2:$O566))</f>
        <v/>
      </c>
      <c r="U566" s="13">
        <f>IF($T566="","",$T566-MAX(0,MAX($T$2:$T566)))</f>
        <v/>
      </c>
    </row>
    <row r="567">
      <c r="A567" s="7" t="n"/>
      <c r="B567" s="8" t="n"/>
      <c r="C567" s="8" t="n"/>
      <c r="D567" s="9" t="n"/>
      <c r="E567" s="9" t="n"/>
      <c r="F567" s="10" t="n"/>
      <c r="G567" s="11" t="n"/>
      <c r="H567" s="11" t="n"/>
      <c r="I567" s="11" t="n"/>
      <c r="J567" s="12" t="n"/>
      <c r="K567" s="9" t="n"/>
      <c r="L567" s="9" t="n"/>
      <c r="M567" s="9" t="n"/>
      <c r="N567" s="13">
        <f>IF(OR($E567="",$F567="",$G567="",$H567=""),"",ROUND(($H567-$G567)*$F567*IF($E567="Short",-1,1),2))</f>
        <v/>
      </c>
      <c r="O567" s="13">
        <f>IF($N567="","",ROUND($N567-N($J567),2))</f>
        <v/>
      </c>
      <c r="P567" s="13">
        <f>IF(OR($F567="",$G567="",$I567=""),"",ABS($G567-$I567)*$F567)</f>
        <v/>
      </c>
      <c r="Q567" s="14">
        <f>IF(OR($O567="",$P567=""),"",IF($P567=0,"",$O567/$P567))</f>
        <v/>
      </c>
      <c r="R567" s="15">
        <f>IF(OR($B567="",$C567=""),"",ROUND(($C567-$B567)*1440,0))</f>
        <v/>
      </c>
      <c r="S567" s="16">
        <f>IF($O567="","",IF($O567&gt;0,"Win",IF($O567&lt;0,"Loss","Scratch")))</f>
        <v/>
      </c>
      <c r="T567" s="13">
        <f>IF($O567="","",SUM($O$2:$O567))</f>
        <v/>
      </c>
      <c r="U567" s="13">
        <f>IF($T567="","",$T567-MAX(0,MAX($T$2:$T567)))</f>
        <v/>
      </c>
    </row>
    <row r="568">
      <c r="A568" s="7" t="n"/>
      <c r="B568" s="8" t="n"/>
      <c r="C568" s="8" t="n"/>
      <c r="D568" s="9" t="n"/>
      <c r="E568" s="9" t="n"/>
      <c r="F568" s="10" t="n"/>
      <c r="G568" s="11" t="n"/>
      <c r="H568" s="11" t="n"/>
      <c r="I568" s="11" t="n"/>
      <c r="J568" s="12" t="n"/>
      <c r="K568" s="9" t="n"/>
      <c r="L568" s="9" t="n"/>
      <c r="M568" s="9" t="n"/>
      <c r="N568" s="13">
        <f>IF(OR($E568="",$F568="",$G568="",$H568=""),"",ROUND(($H568-$G568)*$F568*IF($E568="Short",-1,1),2))</f>
        <v/>
      </c>
      <c r="O568" s="13">
        <f>IF($N568="","",ROUND($N568-N($J568),2))</f>
        <v/>
      </c>
      <c r="P568" s="13">
        <f>IF(OR($F568="",$G568="",$I568=""),"",ABS($G568-$I568)*$F568)</f>
        <v/>
      </c>
      <c r="Q568" s="14">
        <f>IF(OR($O568="",$P568=""),"",IF($P568=0,"",$O568/$P568))</f>
        <v/>
      </c>
      <c r="R568" s="15">
        <f>IF(OR($B568="",$C568=""),"",ROUND(($C568-$B568)*1440,0))</f>
        <v/>
      </c>
      <c r="S568" s="16">
        <f>IF($O568="","",IF($O568&gt;0,"Win",IF($O568&lt;0,"Loss","Scratch")))</f>
        <v/>
      </c>
      <c r="T568" s="13">
        <f>IF($O568="","",SUM($O$2:$O568))</f>
        <v/>
      </c>
      <c r="U568" s="13">
        <f>IF($T568="","",$T568-MAX(0,MAX($T$2:$T568)))</f>
        <v/>
      </c>
    </row>
    <row r="569">
      <c r="A569" s="7" t="n"/>
      <c r="B569" s="8" t="n"/>
      <c r="C569" s="8" t="n"/>
      <c r="D569" s="9" t="n"/>
      <c r="E569" s="9" t="n"/>
      <c r="F569" s="10" t="n"/>
      <c r="G569" s="11" t="n"/>
      <c r="H569" s="11" t="n"/>
      <c r="I569" s="11" t="n"/>
      <c r="J569" s="12" t="n"/>
      <c r="K569" s="9" t="n"/>
      <c r="L569" s="9" t="n"/>
      <c r="M569" s="9" t="n"/>
      <c r="N569" s="13">
        <f>IF(OR($E569="",$F569="",$G569="",$H569=""),"",ROUND(($H569-$G569)*$F569*IF($E569="Short",-1,1),2))</f>
        <v/>
      </c>
      <c r="O569" s="13">
        <f>IF($N569="","",ROUND($N569-N($J569),2))</f>
        <v/>
      </c>
      <c r="P569" s="13">
        <f>IF(OR($F569="",$G569="",$I569=""),"",ABS($G569-$I569)*$F569)</f>
        <v/>
      </c>
      <c r="Q569" s="14">
        <f>IF(OR($O569="",$P569=""),"",IF($P569=0,"",$O569/$P569))</f>
        <v/>
      </c>
      <c r="R569" s="15">
        <f>IF(OR($B569="",$C569=""),"",ROUND(($C569-$B569)*1440,0))</f>
        <v/>
      </c>
      <c r="S569" s="16">
        <f>IF($O569="","",IF($O569&gt;0,"Win",IF($O569&lt;0,"Loss","Scratch")))</f>
        <v/>
      </c>
      <c r="T569" s="13">
        <f>IF($O569="","",SUM($O$2:$O569))</f>
        <v/>
      </c>
      <c r="U569" s="13">
        <f>IF($T569="","",$T569-MAX(0,MAX($T$2:$T569)))</f>
        <v/>
      </c>
    </row>
    <row r="570">
      <c r="A570" s="7" t="n"/>
      <c r="B570" s="8" t="n"/>
      <c r="C570" s="8" t="n"/>
      <c r="D570" s="9" t="n"/>
      <c r="E570" s="9" t="n"/>
      <c r="F570" s="10" t="n"/>
      <c r="G570" s="11" t="n"/>
      <c r="H570" s="11" t="n"/>
      <c r="I570" s="11" t="n"/>
      <c r="J570" s="12" t="n"/>
      <c r="K570" s="9" t="n"/>
      <c r="L570" s="9" t="n"/>
      <c r="M570" s="9" t="n"/>
      <c r="N570" s="13">
        <f>IF(OR($E570="",$F570="",$G570="",$H570=""),"",ROUND(($H570-$G570)*$F570*IF($E570="Short",-1,1),2))</f>
        <v/>
      </c>
      <c r="O570" s="13">
        <f>IF($N570="","",ROUND($N570-N($J570),2))</f>
        <v/>
      </c>
      <c r="P570" s="13">
        <f>IF(OR($F570="",$G570="",$I570=""),"",ABS($G570-$I570)*$F570)</f>
        <v/>
      </c>
      <c r="Q570" s="14">
        <f>IF(OR($O570="",$P570=""),"",IF($P570=0,"",$O570/$P570))</f>
        <v/>
      </c>
      <c r="R570" s="15">
        <f>IF(OR($B570="",$C570=""),"",ROUND(($C570-$B570)*1440,0))</f>
        <v/>
      </c>
      <c r="S570" s="16">
        <f>IF($O570="","",IF($O570&gt;0,"Win",IF($O570&lt;0,"Loss","Scratch")))</f>
        <v/>
      </c>
      <c r="T570" s="13">
        <f>IF($O570="","",SUM($O$2:$O570))</f>
        <v/>
      </c>
      <c r="U570" s="13">
        <f>IF($T570="","",$T570-MAX(0,MAX($T$2:$T570)))</f>
        <v/>
      </c>
    </row>
    <row r="571">
      <c r="A571" s="7" t="n"/>
      <c r="B571" s="8" t="n"/>
      <c r="C571" s="8" t="n"/>
      <c r="D571" s="9" t="n"/>
      <c r="E571" s="9" t="n"/>
      <c r="F571" s="10" t="n"/>
      <c r="G571" s="11" t="n"/>
      <c r="H571" s="11" t="n"/>
      <c r="I571" s="11" t="n"/>
      <c r="J571" s="12" t="n"/>
      <c r="K571" s="9" t="n"/>
      <c r="L571" s="9" t="n"/>
      <c r="M571" s="9" t="n"/>
      <c r="N571" s="13">
        <f>IF(OR($E571="",$F571="",$G571="",$H571=""),"",ROUND(($H571-$G571)*$F571*IF($E571="Short",-1,1),2))</f>
        <v/>
      </c>
      <c r="O571" s="13">
        <f>IF($N571="","",ROUND($N571-N($J571),2))</f>
        <v/>
      </c>
      <c r="P571" s="13">
        <f>IF(OR($F571="",$G571="",$I571=""),"",ABS($G571-$I571)*$F571)</f>
        <v/>
      </c>
      <c r="Q571" s="14">
        <f>IF(OR($O571="",$P571=""),"",IF($P571=0,"",$O571/$P571))</f>
        <v/>
      </c>
      <c r="R571" s="15">
        <f>IF(OR($B571="",$C571=""),"",ROUND(($C571-$B571)*1440,0))</f>
        <v/>
      </c>
      <c r="S571" s="16">
        <f>IF($O571="","",IF($O571&gt;0,"Win",IF($O571&lt;0,"Loss","Scratch")))</f>
        <v/>
      </c>
      <c r="T571" s="13">
        <f>IF($O571="","",SUM($O$2:$O571))</f>
        <v/>
      </c>
      <c r="U571" s="13">
        <f>IF($T571="","",$T571-MAX(0,MAX($T$2:$T571)))</f>
        <v/>
      </c>
    </row>
    <row r="572">
      <c r="A572" s="7" t="n"/>
      <c r="B572" s="8" t="n"/>
      <c r="C572" s="8" t="n"/>
      <c r="D572" s="9" t="n"/>
      <c r="E572" s="9" t="n"/>
      <c r="F572" s="10" t="n"/>
      <c r="G572" s="11" t="n"/>
      <c r="H572" s="11" t="n"/>
      <c r="I572" s="11" t="n"/>
      <c r="J572" s="12" t="n"/>
      <c r="K572" s="9" t="n"/>
      <c r="L572" s="9" t="n"/>
      <c r="M572" s="9" t="n"/>
      <c r="N572" s="13">
        <f>IF(OR($E572="",$F572="",$G572="",$H572=""),"",ROUND(($H572-$G572)*$F572*IF($E572="Short",-1,1),2))</f>
        <v/>
      </c>
      <c r="O572" s="13">
        <f>IF($N572="","",ROUND($N572-N($J572),2))</f>
        <v/>
      </c>
      <c r="P572" s="13">
        <f>IF(OR($F572="",$G572="",$I572=""),"",ABS($G572-$I572)*$F572)</f>
        <v/>
      </c>
      <c r="Q572" s="14">
        <f>IF(OR($O572="",$P572=""),"",IF($P572=0,"",$O572/$P572))</f>
        <v/>
      </c>
      <c r="R572" s="15">
        <f>IF(OR($B572="",$C572=""),"",ROUND(($C572-$B572)*1440,0))</f>
        <v/>
      </c>
      <c r="S572" s="16">
        <f>IF($O572="","",IF($O572&gt;0,"Win",IF($O572&lt;0,"Loss","Scratch")))</f>
        <v/>
      </c>
      <c r="T572" s="13">
        <f>IF($O572="","",SUM($O$2:$O572))</f>
        <v/>
      </c>
      <c r="U572" s="13">
        <f>IF($T572="","",$T572-MAX(0,MAX($T$2:$T572)))</f>
        <v/>
      </c>
    </row>
    <row r="573">
      <c r="A573" s="7" t="n"/>
      <c r="B573" s="8" t="n"/>
      <c r="C573" s="8" t="n"/>
      <c r="D573" s="9" t="n"/>
      <c r="E573" s="9" t="n"/>
      <c r="F573" s="10" t="n"/>
      <c r="G573" s="11" t="n"/>
      <c r="H573" s="11" t="n"/>
      <c r="I573" s="11" t="n"/>
      <c r="J573" s="12" t="n"/>
      <c r="K573" s="9" t="n"/>
      <c r="L573" s="9" t="n"/>
      <c r="M573" s="9" t="n"/>
      <c r="N573" s="13">
        <f>IF(OR($E573="",$F573="",$G573="",$H573=""),"",ROUND(($H573-$G573)*$F573*IF($E573="Short",-1,1),2))</f>
        <v/>
      </c>
      <c r="O573" s="13">
        <f>IF($N573="","",ROUND($N573-N($J573),2))</f>
        <v/>
      </c>
      <c r="P573" s="13">
        <f>IF(OR($F573="",$G573="",$I573=""),"",ABS($G573-$I573)*$F573)</f>
        <v/>
      </c>
      <c r="Q573" s="14">
        <f>IF(OR($O573="",$P573=""),"",IF($P573=0,"",$O573/$P573))</f>
        <v/>
      </c>
      <c r="R573" s="15">
        <f>IF(OR($B573="",$C573=""),"",ROUND(($C573-$B573)*1440,0))</f>
        <v/>
      </c>
      <c r="S573" s="16">
        <f>IF($O573="","",IF($O573&gt;0,"Win",IF($O573&lt;0,"Loss","Scratch")))</f>
        <v/>
      </c>
      <c r="T573" s="13">
        <f>IF($O573="","",SUM($O$2:$O573))</f>
        <v/>
      </c>
      <c r="U573" s="13">
        <f>IF($T573="","",$T573-MAX(0,MAX($T$2:$T573)))</f>
        <v/>
      </c>
    </row>
    <row r="574">
      <c r="A574" s="7" t="n"/>
      <c r="B574" s="8" t="n"/>
      <c r="C574" s="8" t="n"/>
      <c r="D574" s="9" t="n"/>
      <c r="E574" s="9" t="n"/>
      <c r="F574" s="10" t="n"/>
      <c r="G574" s="11" t="n"/>
      <c r="H574" s="11" t="n"/>
      <c r="I574" s="11" t="n"/>
      <c r="J574" s="12" t="n"/>
      <c r="K574" s="9" t="n"/>
      <c r="L574" s="9" t="n"/>
      <c r="M574" s="9" t="n"/>
      <c r="N574" s="13">
        <f>IF(OR($E574="",$F574="",$G574="",$H574=""),"",ROUND(($H574-$G574)*$F574*IF($E574="Short",-1,1),2))</f>
        <v/>
      </c>
      <c r="O574" s="13">
        <f>IF($N574="","",ROUND($N574-N($J574),2))</f>
        <v/>
      </c>
      <c r="P574" s="13">
        <f>IF(OR($F574="",$G574="",$I574=""),"",ABS($G574-$I574)*$F574)</f>
        <v/>
      </c>
      <c r="Q574" s="14">
        <f>IF(OR($O574="",$P574=""),"",IF($P574=0,"",$O574/$P574))</f>
        <v/>
      </c>
      <c r="R574" s="15">
        <f>IF(OR($B574="",$C574=""),"",ROUND(($C574-$B574)*1440,0))</f>
        <v/>
      </c>
      <c r="S574" s="16">
        <f>IF($O574="","",IF($O574&gt;0,"Win",IF($O574&lt;0,"Loss","Scratch")))</f>
        <v/>
      </c>
      <c r="T574" s="13">
        <f>IF($O574="","",SUM($O$2:$O574))</f>
        <v/>
      </c>
      <c r="U574" s="13">
        <f>IF($T574="","",$T574-MAX(0,MAX($T$2:$T574)))</f>
        <v/>
      </c>
    </row>
    <row r="575">
      <c r="A575" s="7" t="n"/>
      <c r="B575" s="8" t="n"/>
      <c r="C575" s="8" t="n"/>
      <c r="D575" s="9" t="n"/>
      <c r="E575" s="9" t="n"/>
      <c r="F575" s="10" t="n"/>
      <c r="G575" s="11" t="n"/>
      <c r="H575" s="11" t="n"/>
      <c r="I575" s="11" t="n"/>
      <c r="J575" s="12" t="n"/>
      <c r="K575" s="9" t="n"/>
      <c r="L575" s="9" t="n"/>
      <c r="M575" s="9" t="n"/>
      <c r="N575" s="13">
        <f>IF(OR($E575="",$F575="",$G575="",$H575=""),"",ROUND(($H575-$G575)*$F575*IF($E575="Short",-1,1),2))</f>
        <v/>
      </c>
      <c r="O575" s="13">
        <f>IF($N575="","",ROUND($N575-N($J575),2))</f>
        <v/>
      </c>
      <c r="P575" s="13">
        <f>IF(OR($F575="",$G575="",$I575=""),"",ABS($G575-$I575)*$F575)</f>
        <v/>
      </c>
      <c r="Q575" s="14">
        <f>IF(OR($O575="",$P575=""),"",IF($P575=0,"",$O575/$P575))</f>
        <v/>
      </c>
      <c r="R575" s="15">
        <f>IF(OR($B575="",$C575=""),"",ROUND(($C575-$B575)*1440,0))</f>
        <v/>
      </c>
      <c r="S575" s="16">
        <f>IF($O575="","",IF($O575&gt;0,"Win",IF($O575&lt;0,"Loss","Scratch")))</f>
        <v/>
      </c>
      <c r="T575" s="13">
        <f>IF($O575="","",SUM($O$2:$O575))</f>
        <v/>
      </c>
      <c r="U575" s="13">
        <f>IF($T575="","",$T575-MAX(0,MAX($T$2:$T575)))</f>
        <v/>
      </c>
    </row>
    <row r="576">
      <c r="A576" s="7" t="n"/>
      <c r="B576" s="8" t="n"/>
      <c r="C576" s="8" t="n"/>
      <c r="D576" s="9" t="n"/>
      <c r="E576" s="9" t="n"/>
      <c r="F576" s="10" t="n"/>
      <c r="G576" s="11" t="n"/>
      <c r="H576" s="11" t="n"/>
      <c r="I576" s="11" t="n"/>
      <c r="J576" s="12" t="n"/>
      <c r="K576" s="9" t="n"/>
      <c r="L576" s="9" t="n"/>
      <c r="M576" s="9" t="n"/>
      <c r="N576" s="13">
        <f>IF(OR($E576="",$F576="",$G576="",$H576=""),"",ROUND(($H576-$G576)*$F576*IF($E576="Short",-1,1),2))</f>
        <v/>
      </c>
      <c r="O576" s="13">
        <f>IF($N576="","",ROUND($N576-N($J576),2))</f>
        <v/>
      </c>
      <c r="P576" s="13">
        <f>IF(OR($F576="",$G576="",$I576=""),"",ABS($G576-$I576)*$F576)</f>
        <v/>
      </c>
      <c r="Q576" s="14">
        <f>IF(OR($O576="",$P576=""),"",IF($P576=0,"",$O576/$P576))</f>
        <v/>
      </c>
      <c r="R576" s="15">
        <f>IF(OR($B576="",$C576=""),"",ROUND(($C576-$B576)*1440,0))</f>
        <v/>
      </c>
      <c r="S576" s="16">
        <f>IF($O576="","",IF($O576&gt;0,"Win",IF($O576&lt;0,"Loss","Scratch")))</f>
        <v/>
      </c>
      <c r="T576" s="13">
        <f>IF($O576="","",SUM($O$2:$O576))</f>
        <v/>
      </c>
      <c r="U576" s="13">
        <f>IF($T576="","",$T576-MAX(0,MAX($T$2:$T576)))</f>
        <v/>
      </c>
    </row>
    <row r="577">
      <c r="A577" s="7" t="n"/>
      <c r="B577" s="8" t="n"/>
      <c r="C577" s="8" t="n"/>
      <c r="D577" s="9" t="n"/>
      <c r="E577" s="9" t="n"/>
      <c r="F577" s="10" t="n"/>
      <c r="G577" s="11" t="n"/>
      <c r="H577" s="11" t="n"/>
      <c r="I577" s="11" t="n"/>
      <c r="J577" s="12" t="n"/>
      <c r="K577" s="9" t="n"/>
      <c r="L577" s="9" t="n"/>
      <c r="M577" s="9" t="n"/>
      <c r="N577" s="13">
        <f>IF(OR($E577="",$F577="",$G577="",$H577=""),"",ROUND(($H577-$G577)*$F577*IF($E577="Short",-1,1),2))</f>
        <v/>
      </c>
      <c r="O577" s="13">
        <f>IF($N577="","",ROUND($N577-N($J577),2))</f>
        <v/>
      </c>
      <c r="P577" s="13">
        <f>IF(OR($F577="",$G577="",$I577=""),"",ABS($G577-$I577)*$F577)</f>
        <v/>
      </c>
      <c r="Q577" s="14">
        <f>IF(OR($O577="",$P577=""),"",IF($P577=0,"",$O577/$P577))</f>
        <v/>
      </c>
      <c r="R577" s="15">
        <f>IF(OR($B577="",$C577=""),"",ROUND(($C577-$B577)*1440,0))</f>
        <v/>
      </c>
      <c r="S577" s="16">
        <f>IF($O577="","",IF($O577&gt;0,"Win",IF($O577&lt;0,"Loss","Scratch")))</f>
        <v/>
      </c>
      <c r="T577" s="13">
        <f>IF($O577="","",SUM($O$2:$O577))</f>
        <v/>
      </c>
      <c r="U577" s="13">
        <f>IF($T577="","",$T577-MAX(0,MAX($T$2:$T577)))</f>
        <v/>
      </c>
    </row>
    <row r="578">
      <c r="A578" s="7" t="n"/>
      <c r="B578" s="8" t="n"/>
      <c r="C578" s="8" t="n"/>
      <c r="D578" s="9" t="n"/>
      <c r="E578" s="9" t="n"/>
      <c r="F578" s="10" t="n"/>
      <c r="G578" s="11" t="n"/>
      <c r="H578" s="11" t="n"/>
      <c r="I578" s="11" t="n"/>
      <c r="J578" s="12" t="n"/>
      <c r="K578" s="9" t="n"/>
      <c r="L578" s="9" t="n"/>
      <c r="M578" s="9" t="n"/>
      <c r="N578" s="13">
        <f>IF(OR($E578="",$F578="",$G578="",$H578=""),"",ROUND(($H578-$G578)*$F578*IF($E578="Short",-1,1),2))</f>
        <v/>
      </c>
      <c r="O578" s="13">
        <f>IF($N578="","",ROUND($N578-N($J578),2))</f>
        <v/>
      </c>
      <c r="P578" s="13">
        <f>IF(OR($F578="",$G578="",$I578=""),"",ABS($G578-$I578)*$F578)</f>
        <v/>
      </c>
      <c r="Q578" s="14">
        <f>IF(OR($O578="",$P578=""),"",IF($P578=0,"",$O578/$P578))</f>
        <v/>
      </c>
      <c r="R578" s="15">
        <f>IF(OR($B578="",$C578=""),"",ROUND(($C578-$B578)*1440,0))</f>
        <v/>
      </c>
      <c r="S578" s="16">
        <f>IF($O578="","",IF($O578&gt;0,"Win",IF($O578&lt;0,"Loss","Scratch")))</f>
        <v/>
      </c>
      <c r="T578" s="13">
        <f>IF($O578="","",SUM($O$2:$O578))</f>
        <v/>
      </c>
      <c r="U578" s="13">
        <f>IF($T578="","",$T578-MAX(0,MAX($T$2:$T578)))</f>
        <v/>
      </c>
    </row>
    <row r="579">
      <c r="A579" s="7" t="n"/>
      <c r="B579" s="8" t="n"/>
      <c r="C579" s="8" t="n"/>
      <c r="D579" s="9" t="n"/>
      <c r="E579" s="9" t="n"/>
      <c r="F579" s="10" t="n"/>
      <c r="G579" s="11" t="n"/>
      <c r="H579" s="11" t="n"/>
      <c r="I579" s="11" t="n"/>
      <c r="J579" s="12" t="n"/>
      <c r="K579" s="9" t="n"/>
      <c r="L579" s="9" t="n"/>
      <c r="M579" s="9" t="n"/>
      <c r="N579" s="13">
        <f>IF(OR($E579="",$F579="",$G579="",$H579=""),"",ROUND(($H579-$G579)*$F579*IF($E579="Short",-1,1),2))</f>
        <v/>
      </c>
      <c r="O579" s="13">
        <f>IF($N579="","",ROUND($N579-N($J579),2))</f>
        <v/>
      </c>
      <c r="P579" s="13">
        <f>IF(OR($F579="",$G579="",$I579=""),"",ABS($G579-$I579)*$F579)</f>
        <v/>
      </c>
      <c r="Q579" s="14">
        <f>IF(OR($O579="",$P579=""),"",IF($P579=0,"",$O579/$P579))</f>
        <v/>
      </c>
      <c r="R579" s="15">
        <f>IF(OR($B579="",$C579=""),"",ROUND(($C579-$B579)*1440,0))</f>
        <v/>
      </c>
      <c r="S579" s="16">
        <f>IF($O579="","",IF($O579&gt;0,"Win",IF($O579&lt;0,"Loss","Scratch")))</f>
        <v/>
      </c>
      <c r="T579" s="13">
        <f>IF($O579="","",SUM($O$2:$O579))</f>
        <v/>
      </c>
      <c r="U579" s="13">
        <f>IF($T579="","",$T579-MAX(0,MAX($T$2:$T579)))</f>
        <v/>
      </c>
    </row>
    <row r="580">
      <c r="A580" s="7" t="n"/>
      <c r="B580" s="8" t="n"/>
      <c r="C580" s="8" t="n"/>
      <c r="D580" s="9" t="n"/>
      <c r="E580" s="9" t="n"/>
      <c r="F580" s="10" t="n"/>
      <c r="G580" s="11" t="n"/>
      <c r="H580" s="11" t="n"/>
      <c r="I580" s="11" t="n"/>
      <c r="J580" s="12" t="n"/>
      <c r="K580" s="9" t="n"/>
      <c r="L580" s="9" t="n"/>
      <c r="M580" s="9" t="n"/>
      <c r="N580" s="13">
        <f>IF(OR($E580="",$F580="",$G580="",$H580=""),"",ROUND(($H580-$G580)*$F580*IF($E580="Short",-1,1),2))</f>
        <v/>
      </c>
      <c r="O580" s="13">
        <f>IF($N580="","",ROUND($N580-N($J580),2))</f>
        <v/>
      </c>
      <c r="P580" s="13">
        <f>IF(OR($F580="",$G580="",$I580=""),"",ABS($G580-$I580)*$F580)</f>
        <v/>
      </c>
      <c r="Q580" s="14">
        <f>IF(OR($O580="",$P580=""),"",IF($P580=0,"",$O580/$P580))</f>
        <v/>
      </c>
      <c r="R580" s="15">
        <f>IF(OR($B580="",$C580=""),"",ROUND(($C580-$B580)*1440,0))</f>
        <v/>
      </c>
      <c r="S580" s="16">
        <f>IF($O580="","",IF($O580&gt;0,"Win",IF($O580&lt;0,"Loss","Scratch")))</f>
        <v/>
      </c>
      <c r="T580" s="13">
        <f>IF($O580="","",SUM($O$2:$O580))</f>
        <v/>
      </c>
      <c r="U580" s="13">
        <f>IF($T580="","",$T580-MAX(0,MAX($T$2:$T580)))</f>
        <v/>
      </c>
    </row>
    <row r="581">
      <c r="A581" s="7" t="n"/>
      <c r="B581" s="8" t="n"/>
      <c r="C581" s="8" t="n"/>
      <c r="D581" s="9" t="n"/>
      <c r="E581" s="9" t="n"/>
      <c r="F581" s="10" t="n"/>
      <c r="G581" s="11" t="n"/>
      <c r="H581" s="11" t="n"/>
      <c r="I581" s="11" t="n"/>
      <c r="J581" s="12" t="n"/>
      <c r="K581" s="9" t="n"/>
      <c r="L581" s="9" t="n"/>
      <c r="M581" s="9" t="n"/>
      <c r="N581" s="13">
        <f>IF(OR($E581="",$F581="",$G581="",$H581=""),"",ROUND(($H581-$G581)*$F581*IF($E581="Short",-1,1),2))</f>
        <v/>
      </c>
      <c r="O581" s="13">
        <f>IF($N581="","",ROUND($N581-N($J581),2))</f>
        <v/>
      </c>
      <c r="P581" s="13">
        <f>IF(OR($F581="",$G581="",$I581=""),"",ABS($G581-$I581)*$F581)</f>
        <v/>
      </c>
      <c r="Q581" s="14">
        <f>IF(OR($O581="",$P581=""),"",IF($P581=0,"",$O581/$P581))</f>
        <v/>
      </c>
      <c r="R581" s="15">
        <f>IF(OR($B581="",$C581=""),"",ROUND(($C581-$B581)*1440,0))</f>
        <v/>
      </c>
      <c r="S581" s="16">
        <f>IF($O581="","",IF($O581&gt;0,"Win",IF($O581&lt;0,"Loss","Scratch")))</f>
        <v/>
      </c>
      <c r="T581" s="13">
        <f>IF($O581="","",SUM($O$2:$O581))</f>
        <v/>
      </c>
      <c r="U581" s="13">
        <f>IF($T581="","",$T581-MAX(0,MAX($T$2:$T581)))</f>
        <v/>
      </c>
    </row>
    <row r="582">
      <c r="A582" s="7" t="n"/>
      <c r="B582" s="8" t="n"/>
      <c r="C582" s="8" t="n"/>
      <c r="D582" s="9" t="n"/>
      <c r="E582" s="9" t="n"/>
      <c r="F582" s="10" t="n"/>
      <c r="G582" s="11" t="n"/>
      <c r="H582" s="11" t="n"/>
      <c r="I582" s="11" t="n"/>
      <c r="J582" s="12" t="n"/>
      <c r="K582" s="9" t="n"/>
      <c r="L582" s="9" t="n"/>
      <c r="M582" s="9" t="n"/>
      <c r="N582" s="13">
        <f>IF(OR($E582="",$F582="",$G582="",$H582=""),"",ROUND(($H582-$G582)*$F582*IF($E582="Short",-1,1),2))</f>
        <v/>
      </c>
      <c r="O582" s="13">
        <f>IF($N582="","",ROUND($N582-N($J582),2))</f>
        <v/>
      </c>
      <c r="P582" s="13">
        <f>IF(OR($F582="",$G582="",$I582=""),"",ABS($G582-$I582)*$F582)</f>
        <v/>
      </c>
      <c r="Q582" s="14">
        <f>IF(OR($O582="",$P582=""),"",IF($P582=0,"",$O582/$P582))</f>
        <v/>
      </c>
      <c r="R582" s="15">
        <f>IF(OR($B582="",$C582=""),"",ROUND(($C582-$B582)*1440,0))</f>
        <v/>
      </c>
      <c r="S582" s="16">
        <f>IF($O582="","",IF($O582&gt;0,"Win",IF($O582&lt;0,"Loss","Scratch")))</f>
        <v/>
      </c>
      <c r="T582" s="13">
        <f>IF($O582="","",SUM($O$2:$O582))</f>
        <v/>
      </c>
      <c r="U582" s="13">
        <f>IF($T582="","",$T582-MAX(0,MAX($T$2:$T582)))</f>
        <v/>
      </c>
    </row>
    <row r="583">
      <c r="A583" s="7" t="n"/>
      <c r="B583" s="8" t="n"/>
      <c r="C583" s="8" t="n"/>
      <c r="D583" s="9" t="n"/>
      <c r="E583" s="9" t="n"/>
      <c r="F583" s="10" t="n"/>
      <c r="G583" s="11" t="n"/>
      <c r="H583" s="11" t="n"/>
      <c r="I583" s="11" t="n"/>
      <c r="J583" s="12" t="n"/>
      <c r="K583" s="9" t="n"/>
      <c r="L583" s="9" t="n"/>
      <c r="M583" s="9" t="n"/>
      <c r="N583" s="13">
        <f>IF(OR($E583="",$F583="",$G583="",$H583=""),"",ROUND(($H583-$G583)*$F583*IF($E583="Short",-1,1),2))</f>
        <v/>
      </c>
      <c r="O583" s="13">
        <f>IF($N583="","",ROUND($N583-N($J583),2))</f>
        <v/>
      </c>
      <c r="P583" s="13">
        <f>IF(OR($F583="",$G583="",$I583=""),"",ABS($G583-$I583)*$F583)</f>
        <v/>
      </c>
      <c r="Q583" s="14">
        <f>IF(OR($O583="",$P583=""),"",IF($P583=0,"",$O583/$P583))</f>
        <v/>
      </c>
      <c r="R583" s="15">
        <f>IF(OR($B583="",$C583=""),"",ROUND(($C583-$B583)*1440,0))</f>
        <v/>
      </c>
      <c r="S583" s="16">
        <f>IF($O583="","",IF($O583&gt;0,"Win",IF($O583&lt;0,"Loss","Scratch")))</f>
        <v/>
      </c>
      <c r="T583" s="13">
        <f>IF($O583="","",SUM($O$2:$O583))</f>
        <v/>
      </c>
      <c r="U583" s="13">
        <f>IF($T583="","",$T583-MAX(0,MAX($T$2:$T583)))</f>
        <v/>
      </c>
    </row>
    <row r="584">
      <c r="A584" s="7" t="n"/>
      <c r="B584" s="8" t="n"/>
      <c r="C584" s="8" t="n"/>
      <c r="D584" s="9" t="n"/>
      <c r="E584" s="9" t="n"/>
      <c r="F584" s="10" t="n"/>
      <c r="G584" s="11" t="n"/>
      <c r="H584" s="11" t="n"/>
      <c r="I584" s="11" t="n"/>
      <c r="J584" s="12" t="n"/>
      <c r="K584" s="9" t="n"/>
      <c r="L584" s="9" t="n"/>
      <c r="M584" s="9" t="n"/>
      <c r="N584" s="13">
        <f>IF(OR($E584="",$F584="",$G584="",$H584=""),"",ROUND(($H584-$G584)*$F584*IF($E584="Short",-1,1),2))</f>
        <v/>
      </c>
      <c r="O584" s="13">
        <f>IF($N584="","",ROUND($N584-N($J584),2))</f>
        <v/>
      </c>
      <c r="P584" s="13">
        <f>IF(OR($F584="",$G584="",$I584=""),"",ABS($G584-$I584)*$F584)</f>
        <v/>
      </c>
      <c r="Q584" s="14">
        <f>IF(OR($O584="",$P584=""),"",IF($P584=0,"",$O584/$P584))</f>
        <v/>
      </c>
      <c r="R584" s="15">
        <f>IF(OR($B584="",$C584=""),"",ROUND(($C584-$B584)*1440,0))</f>
        <v/>
      </c>
      <c r="S584" s="16">
        <f>IF($O584="","",IF($O584&gt;0,"Win",IF($O584&lt;0,"Loss","Scratch")))</f>
        <v/>
      </c>
      <c r="T584" s="13">
        <f>IF($O584="","",SUM($O$2:$O584))</f>
        <v/>
      </c>
      <c r="U584" s="13">
        <f>IF($T584="","",$T584-MAX(0,MAX($T$2:$T584)))</f>
        <v/>
      </c>
    </row>
    <row r="585">
      <c r="A585" s="7" t="n"/>
      <c r="B585" s="8" t="n"/>
      <c r="C585" s="8" t="n"/>
      <c r="D585" s="9" t="n"/>
      <c r="E585" s="9" t="n"/>
      <c r="F585" s="10" t="n"/>
      <c r="G585" s="11" t="n"/>
      <c r="H585" s="11" t="n"/>
      <c r="I585" s="11" t="n"/>
      <c r="J585" s="12" t="n"/>
      <c r="K585" s="9" t="n"/>
      <c r="L585" s="9" t="n"/>
      <c r="M585" s="9" t="n"/>
      <c r="N585" s="13">
        <f>IF(OR($E585="",$F585="",$G585="",$H585=""),"",ROUND(($H585-$G585)*$F585*IF($E585="Short",-1,1),2))</f>
        <v/>
      </c>
      <c r="O585" s="13">
        <f>IF($N585="","",ROUND($N585-N($J585),2))</f>
        <v/>
      </c>
      <c r="P585" s="13">
        <f>IF(OR($F585="",$G585="",$I585=""),"",ABS($G585-$I585)*$F585)</f>
        <v/>
      </c>
      <c r="Q585" s="14">
        <f>IF(OR($O585="",$P585=""),"",IF($P585=0,"",$O585/$P585))</f>
        <v/>
      </c>
      <c r="R585" s="15">
        <f>IF(OR($B585="",$C585=""),"",ROUND(($C585-$B585)*1440,0))</f>
        <v/>
      </c>
      <c r="S585" s="16">
        <f>IF($O585="","",IF($O585&gt;0,"Win",IF($O585&lt;0,"Loss","Scratch")))</f>
        <v/>
      </c>
      <c r="T585" s="13">
        <f>IF($O585="","",SUM($O$2:$O585))</f>
        <v/>
      </c>
      <c r="U585" s="13">
        <f>IF($T585="","",$T585-MAX(0,MAX($T$2:$T585)))</f>
        <v/>
      </c>
    </row>
    <row r="586">
      <c r="A586" s="7" t="n"/>
      <c r="B586" s="8" t="n"/>
      <c r="C586" s="8" t="n"/>
      <c r="D586" s="9" t="n"/>
      <c r="E586" s="9" t="n"/>
      <c r="F586" s="10" t="n"/>
      <c r="G586" s="11" t="n"/>
      <c r="H586" s="11" t="n"/>
      <c r="I586" s="11" t="n"/>
      <c r="J586" s="12" t="n"/>
      <c r="K586" s="9" t="n"/>
      <c r="L586" s="9" t="n"/>
      <c r="M586" s="9" t="n"/>
      <c r="N586" s="13">
        <f>IF(OR($E586="",$F586="",$G586="",$H586=""),"",ROUND(($H586-$G586)*$F586*IF($E586="Short",-1,1),2))</f>
        <v/>
      </c>
      <c r="O586" s="13">
        <f>IF($N586="","",ROUND($N586-N($J586),2))</f>
        <v/>
      </c>
      <c r="P586" s="13">
        <f>IF(OR($F586="",$G586="",$I586=""),"",ABS($G586-$I586)*$F586)</f>
        <v/>
      </c>
      <c r="Q586" s="14">
        <f>IF(OR($O586="",$P586=""),"",IF($P586=0,"",$O586/$P586))</f>
        <v/>
      </c>
      <c r="R586" s="15">
        <f>IF(OR($B586="",$C586=""),"",ROUND(($C586-$B586)*1440,0))</f>
        <v/>
      </c>
      <c r="S586" s="16">
        <f>IF($O586="","",IF($O586&gt;0,"Win",IF($O586&lt;0,"Loss","Scratch")))</f>
        <v/>
      </c>
      <c r="T586" s="13">
        <f>IF($O586="","",SUM($O$2:$O586))</f>
        <v/>
      </c>
      <c r="U586" s="13">
        <f>IF($T586="","",$T586-MAX(0,MAX($T$2:$T586)))</f>
        <v/>
      </c>
    </row>
    <row r="587">
      <c r="A587" s="7" t="n"/>
      <c r="B587" s="8" t="n"/>
      <c r="C587" s="8" t="n"/>
      <c r="D587" s="9" t="n"/>
      <c r="E587" s="9" t="n"/>
      <c r="F587" s="10" t="n"/>
      <c r="G587" s="11" t="n"/>
      <c r="H587" s="11" t="n"/>
      <c r="I587" s="11" t="n"/>
      <c r="J587" s="12" t="n"/>
      <c r="K587" s="9" t="n"/>
      <c r="L587" s="9" t="n"/>
      <c r="M587" s="9" t="n"/>
      <c r="N587" s="13">
        <f>IF(OR($E587="",$F587="",$G587="",$H587=""),"",ROUND(($H587-$G587)*$F587*IF($E587="Short",-1,1),2))</f>
        <v/>
      </c>
      <c r="O587" s="13">
        <f>IF($N587="","",ROUND($N587-N($J587),2))</f>
        <v/>
      </c>
      <c r="P587" s="13">
        <f>IF(OR($F587="",$G587="",$I587=""),"",ABS($G587-$I587)*$F587)</f>
        <v/>
      </c>
      <c r="Q587" s="14">
        <f>IF(OR($O587="",$P587=""),"",IF($P587=0,"",$O587/$P587))</f>
        <v/>
      </c>
      <c r="R587" s="15">
        <f>IF(OR($B587="",$C587=""),"",ROUND(($C587-$B587)*1440,0))</f>
        <v/>
      </c>
      <c r="S587" s="16">
        <f>IF($O587="","",IF($O587&gt;0,"Win",IF($O587&lt;0,"Loss","Scratch")))</f>
        <v/>
      </c>
      <c r="T587" s="13">
        <f>IF($O587="","",SUM($O$2:$O587))</f>
        <v/>
      </c>
      <c r="U587" s="13">
        <f>IF($T587="","",$T587-MAX(0,MAX($T$2:$T587)))</f>
        <v/>
      </c>
    </row>
    <row r="588">
      <c r="A588" s="7" t="n"/>
      <c r="B588" s="8" t="n"/>
      <c r="C588" s="8" t="n"/>
      <c r="D588" s="9" t="n"/>
      <c r="E588" s="9" t="n"/>
      <c r="F588" s="10" t="n"/>
      <c r="G588" s="11" t="n"/>
      <c r="H588" s="11" t="n"/>
      <c r="I588" s="11" t="n"/>
      <c r="J588" s="12" t="n"/>
      <c r="K588" s="9" t="n"/>
      <c r="L588" s="9" t="n"/>
      <c r="M588" s="9" t="n"/>
      <c r="N588" s="13">
        <f>IF(OR($E588="",$F588="",$G588="",$H588=""),"",ROUND(($H588-$G588)*$F588*IF($E588="Short",-1,1),2))</f>
        <v/>
      </c>
      <c r="O588" s="13">
        <f>IF($N588="","",ROUND($N588-N($J588),2))</f>
        <v/>
      </c>
      <c r="P588" s="13">
        <f>IF(OR($F588="",$G588="",$I588=""),"",ABS($G588-$I588)*$F588)</f>
        <v/>
      </c>
      <c r="Q588" s="14">
        <f>IF(OR($O588="",$P588=""),"",IF($P588=0,"",$O588/$P588))</f>
        <v/>
      </c>
      <c r="R588" s="15">
        <f>IF(OR($B588="",$C588=""),"",ROUND(($C588-$B588)*1440,0))</f>
        <v/>
      </c>
      <c r="S588" s="16">
        <f>IF($O588="","",IF($O588&gt;0,"Win",IF($O588&lt;0,"Loss","Scratch")))</f>
        <v/>
      </c>
      <c r="T588" s="13">
        <f>IF($O588="","",SUM($O$2:$O588))</f>
        <v/>
      </c>
      <c r="U588" s="13">
        <f>IF($T588="","",$T588-MAX(0,MAX($T$2:$T588)))</f>
        <v/>
      </c>
    </row>
    <row r="589">
      <c r="A589" s="7" t="n"/>
      <c r="B589" s="8" t="n"/>
      <c r="C589" s="8" t="n"/>
      <c r="D589" s="9" t="n"/>
      <c r="E589" s="9" t="n"/>
      <c r="F589" s="10" t="n"/>
      <c r="G589" s="11" t="n"/>
      <c r="H589" s="11" t="n"/>
      <c r="I589" s="11" t="n"/>
      <c r="J589" s="12" t="n"/>
      <c r="K589" s="9" t="n"/>
      <c r="L589" s="9" t="n"/>
      <c r="M589" s="9" t="n"/>
      <c r="N589" s="13">
        <f>IF(OR($E589="",$F589="",$G589="",$H589=""),"",ROUND(($H589-$G589)*$F589*IF($E589="Short",-1,1),2))</f>
        <v/>
      </c>
      <c r="O589" s="13">
        <f>IF($N589="","",ROUND($N589-N($J589),2))</f>
        <v/>
      </c>
      <c r="P589" s="13">
        <f>IF(OR($F589="",$G589="",$I589=""),"",ABS($G589-$I589)*$F589)</f>
        <v/>
      </c>
      <c r="Q589" s="14">
        <f>IF(OR($O589="",$P589=""),"",IF($P589=0,"",$O589/$P589))</f>
        <v/>
      </c>
      <c r="R589" s="15">
        <f>IF(OR($B589="",$C589=""),"",ROUND(($C589-$B589)*1440,0))</f>
        <v/>
      </c>
      <c r="S589" s="16">
        <f>IF($O589="","",IF($O589&gt;0,"Win",IF($O589&lt;0,"Loss","Scratch")))</f>
        <v/>
      </c>
      <c r="T589" s="13">
        <f>IF($O589="","",SUM($O$2:$O589))</f>
        <v/>
      </c>
      <c r="U589" s="13">
        <f>IF($T589="","",$T589-MAX(0,MAX($T$2:$T589)))</f>
        <v/>
      </c>
    </row>
    <row r="590">
      <c r="A590" s="7" t="n"/>
      <c r="B590" s="8" t="n"/>
      <c r="C590" s="8" t="n"/>
      <c r="D590" s="9" t="n"/>
      <c r="E590" s="9" t="n"/>
      <c r="F590" s="10" t="n"/>
      <c r="G590" s="11" t="n"/>
      <c r="H590" s="11" t="n"/>
      <c r="I590" s="11" t="n"/>
      <c r="J590" s="12" t="n"/>
      <c r="K590" s="9" t="n"/>
      <c r="L590" s="9" t="n"/>
      <c r="M590" s="9" t="n"/>
      <c r="N590" s="13">
        <f>IF(OR($E590="",$F590="",$G590="",$H590=""),"",ROUND(($H590-$G590)*$F590*IF($E590="Short",-1,1),2))</f>
        <v/>
      </c>
      <c r="O590" s="13">
        <f>IF($N590="","",ROUND($N590-N($J590),2))</f>
        <v/>
      </c>
      <c r="P590" s="13">
        <f>IF(OR($F590="",$G590="",$I590=""),"",ABS($G590-$I590)*$F590)</f>
        <v/>
      </c>
      <c r="Q590" s="14">
        <f>IF(OR($O590="",$P590=""),"",IF($P590=0,"",$O590/$P590))</f>
        <v/>
      </c>
      <c r="R590" s="15">
        <f>IF(OR($B590="",$C590=""),"",ROUND(($C590-$B590)*1440,0))</f>
        <v/>
      </c>
      <c r="S590" s="16">
        <f>IF($O590="","",IF($O590&gt;0,"Win",IF($O590&lt;0,"Loss","Scratch")))</f>
        <v/>
      </c>
      <c r="T590" s="13">
        <f>IF($O590="","",SUM($O$2:$O590))</f>
        <v/>
      </c>
      <c r="U590" s="13">
        <f>IF($T590="","",$T590-MAX(0,MAX($T$2:$T590)))</f>
        <v/>
      </c>
    </row>
    <row r="591">
      <c r="A591" s="7" t="n"/>
      <c r="B591" s="8" t="n"/>
      <c r="C591" s="8" t="n"/>
      <c r="D591" s="9" t="n"/>
      <c r="E591" s="9" t="n"/>
      <c r="F591" s="10" t="n"/>
      <c r="G591" s="11" t="n"/>
      <c r="H591" s="11" t="n"/>
      <c r="I591" s="11" t="n"/>
      <c r="J591" s="12" t="n"/>
      <c r="K591" s="9" t="n"/>
      <c r="L591" s="9" t="n"/>
      <c r="M591" s="9" t="n"/>
      <c r="N591" s="13">
        <f>IF(OR($E591="",$F591="",$G591="",$H591=""),"",ROUND(($H591-$G591)*$F591*IF($E591="Short",-1,1),2))</f>
        <v/>
      </c>
      <c r="O591" s="13">
        <f>IF($N591="","",ROUND($N591-N($J591),2))</f>
        <v/>
      </c>
      <c r="P591" s="13">
        <f>IF(OR($F591="",$G591="",$I591=""),"",ABS($G591-$I591)*$F591)</f>
        <v/>
      </c>
      <c r="Q591" s="14">
        <f>IF(OR($O591="",$P591=""),"",IF($P591=0,"",$O591/$P591))</f>
        <v/>
      </c>
      <c r="R591" s="15">
        <f>IF(OR($B591="",$C591=""),"",ROUND(($C591-$B591)*1440,0))</f>
        <v/>
      </c>
      <c r="S591" s="16">
        <f>IF($O591="","",IF($O591&gt;0,"Win",IF($O591&lt;0,"Loss","Scratch")))</f>
        <v/>
      </c>
      <c r="T591" s="13">
        <f>IF($O591="","",SUM($O$2:$O591))</f>
        <v/>
      </c>
      <c r="U591" s="13">
        <f>IF($T591="","",$T591-MAX(0,MAX($T$2:$T591)))</f>
        <v/>
      </c>
    </row>
    <row r="592">
      <c r="A592" s="7" t="n"/>
      <c r="B592" s="8" t="n"/>
      <c r="C592" s="8" t="n"/>
      <c r="D592" s="9" t="n"/>
      <c r="E592" s="9" t="n"/>
      <c r="F592" s="10" t="n"/>
      <c r="G592" s="11" t="n"/>
      <c r="H592" s="11" t="n"/>
      <c r="I592" s="11" t="n"/>
      <c r="J592" s="12" t="n"/>
      <c r="K592" s="9" t="n"/>
      <c r="L592" s="9" t="n"/>
      <c r="M592" s="9" t="n"/>
      <c r="N592" s="13">
        <f>IF(OR($E592="",$F592="",$G592="",$H592=""),"",ROUND(($H592-$G592)*$F592*IF($E592="Short",-1,1),2))</f>
        <v/>
      </c>
      <c r="O592" s="13">
        <f>IF($N592="","",ROUND($N592-N($J592),2))</f>
        <v/>
      </c>
      <c r="P592" s="13">
        <f>IF(OR($F592="",$G592="",$I592=""),"",ABS($G592-$I592)*$F592)</f>
        <v/>
      </c>
      <c r="Q592" s="14">
        <f>IF(OR($O592="",$P592=""),"",IF($P592=0,"",$O592/$P592))</f>
        <v/>
      </c>
      <c r="R592" s="15">
        <f>IF(OR($B592="",$C592=""),"",ROUND(($C592-$B592)*1440,0))</f>
        <v/>
      </c>
      <c r="S592" s="16">
        <f>IF($O592="","",IF($O592&gt;0,"Win",IF($O592&lt;0,"Loss","Scratch")))</f>
        <v/>
      </c>
      <c r="T592" s="13">
        <f>IF($O592="","",SUM($O$2:$O592))</f>
        <v/>
      </c>
      <c r="U592" s="13">
        <f>IF($T592="","",$T592-MAX(0,MAX($T$2:$T592)))</f>
        <v/>
      </c>
    </row>
    <row r="593">
      <c r="A593" s="7" t="n"/>
      <c r="B593" s="8" t="n"/>
      <c r="C593" s="8" t="n"/>
      <c r="D593" s="9" t="n"/>
      <c r="E593" s="9" t="n"/>
      <c r="F593" s="10" t="n"/>
      <c r="G593" s="11" t="n"/>
      <c r="H593" s="11" t="n"/>
      <c r="I593" s="11" t="n"/>
      <c r="J593" s="12" t="n"/>
      <c r="K593" s="9" t="n"/>
      <c r="L593" s="9" t="n"/>
      <c r="M593" s="9" t="n"/>
      <c r="N593" s="13">
        <f>IF(OR($E593="",$F593="",$G593="",$H593=""),"",ROUND(($H593-$G593)*$F593*IF($E593="Short",-1,1),2))</f>
        <v/>
      </c>
      <c r="O593" s="13">
        <f>IF($N593="","",ROUND($N593-N($J593),2))</f>
        <v/>
      </c>
      <c r="P593" s="13">
        <f>IF(OR($F593="",$G593="",$I593=""),"",ABS($G593-$I593)*$F593)</f>
        <v/>
      </c>
      <c r="Q593" s="14">
        <f>IF(OR($O593="",$P593=""),"",IF($P593=0,"",$O593/$P593))</f>
        <v/>
      </c>
      <c r="R593" s="15">
        <f>IF(OR($B593="",$C593=""),"",ROUND(($C593-$B593)*1440,0))</f>
        <v/>
      </c>
      <c r="S593" s="16">
        <f>IF($O593="","",IF($O593&gt;0,"Win",IF($O593&lt;0,"Loss","Scratch")))</f>
        <v/>
      </c>
      <c r="T593" s="13">
        <f>IF($O593="","",SUM($O$2:$O593))</f>
        <v/>
      </c>
      <c r="U593" s="13">
        <f>IF($T593="","",$T593-MAX(0,MAX($T$2:$T593)))</f>
        <v/>
      </c>
    </row>
    <row r="594">
      <c r="A594" s="7" t="n"/>
      <c r="B594" s="8" t="n"/>
      <c r="C594" s="8" t="n"/>
      <c r="D594" s="9" t="n"/>
      <c r="E594" s="9" t="n"/>
      <c r="F594" s="10" t="n"/>
      <c r="G594" s="11" t="n"/>
      <c r="H594" s="11" t="n"/>
      <c r="I594" s="11" t="n"/>
      <c r="J594" s="12" t="n"/>
      <c r="K594" s="9" t="n"/>
      <c r="L594" s="9" t="n"/>
      <c r="M594" s="9" t="n"/>
      <c r="N594" s="13">
        <f>IF(OR($E594="",$F594="",$G594="",$H594=""),"",ROUND(($H594-$G594)*$F594*IF($E594="Short",-1,1),2))</f>
        <v/>
      </c>
      <c r="O594" s="13">
        <f>IF($N594="","",ROUND($N594-N($J594),2))</f>
        <v/>
      </c>
      <c r="P594" s="13">
        <f>IF(OR($F594="",$G594="",$I594=""),"",ABS($G594-$I594)*$F594)</f>
        <v/>
      </c>
      <c r="Q594" s="14">
        <f>IF(OR($O594="",$P594=""),"",IF($P594=0,"",$O594/$P594))</f>
        <v/>
      </c>
      <c r="R594" s="15">
        <f>IF(OR($B594="",$C594=""),"",ROUND(($C594-$B594)*1440,0))</f>
        <v/>
      </c>
      <c r="S594" s="16">
        <f>IF($O594="","",IF($O594&gt;0,"Win",IF($O594&lt;0,"Loss","Scratch")))</f>
        <v/>
      </c>
      <c r="T594" s="13">
        <f>IF($O594="","",SUM($O$2:$O594))</f>
        <v/>
      </c>
      <c r="U594" s="13">
        <f>IF($T594="","",$T594-MAX(0,MAX($T$2:$T594)))</f>
        <v/>
      </c>
    </row>
    <row r="595">
      <c r="A595" s="7" t="n"/>
      <c r="B595" s="8" t="n"/>
      <c r="C595" s="8" t="n"/>
      <c r="D595" s="9" t="n"/>
      <c r="E595" s="9" t="n"/>
      <c r="F595" s="10" t="n"/>
      <c r="G595" s="11" t="n"/>
      <c r="H595" s="11" t="n"/>
      <c r="I595" s="11" t="n"/>
      <c r="J595" s="12" t="n"/>
      <c r="K595" s="9" t="n"/>
      <c r="L595" s="9" t="n"/>
      <c r="M595" s="9" t="n"/>
      <c r="N595" s="13">
        <f>IF(OR($E595="",$F595="",$G595="",$H595=""),"",ROUND(($H595-$G595)*$F595*IF($E595="Short",-1,1),2))</f>
        <v/>
      </c>
      <c r="O595" s="13">
        <f>IF($N595="","",ROUND($N595-N($J595),2))</f>
        <v/>
      </c>
      <c r="P595" s="13">
        <f>IF(OR($F595="",$G595="",$I595=""),"",ABS($G595-$I595)*$F595)</f>
        <v/>
      </c>
      <c r="Q595" s="14">
        <f>IF(OR($O595="",$P595=""),"",IF($P595=0,"",$O595/$P595))</f>
        <v/>
      </c>
      <c r="R595" s="15">
        <f>IF(OR($B595="",$C595=""),"",ROUND(($C595-$B595)*1440,0))</f>
        <v/>
      </c>
      <c r="S595" s="16">
        <f>IF($O595="","",IF($O595&gt;0,"Win",IF($O595&lt;0,"Loss","Scratch")))</f>
        <v/>
      </c>
      <c r="T595" s="13">
        <f>IF($O595="","",SUM($O$2:$O595))</f>
        <v/>
      </c>
      <c r="U595" s="13">
        <f>IF($T595="","",$T595-MAX(0,MAX($T$2:$T595)))</f>
        <v/>
      </c>
    </row>
    <row r="596">
      <c r="A596" s="7" t="n"/>
      <c r="B596" s="8" t="n"/>
      <c r="C596" s="8" t="n"/>
      <c r="D596" s="9" t="n"/>
      <c r="E596" s="9" t="n"/>
      <c r="F596" s="10" t="n"/>
      <c r="G596" s="11" t="n"/>
      <c r="H596" s="11" t="n"/>
      <c r="I596" s="11" t="n"/>
      <c r="J596" s="12" t="n"/>
      <c r="K596" s="9" t="n"/>
      <c r="L596" s="9" t="n"/>
      <c r="M596" s="9" t="n"/>
      <c r="N596" s="13">
        <f>IF(OR($E596="",$F596="",$G596="",$H596=""),"",ROUND(($H596-$G596)*$F596*IF($E596="Short",-1,1),2))</f>
        <v/>
      </c>
      <c r="O596" s="13">
        <f>IF($N596="","",ROUND($N596-N($J596),2))</f>
        <v/>
      </c>
      <c r="P596" s="13">
        <f>IF(OR($F596="",$G596="",$I596=""),"",ABS($G596-$I596)*$F596)</f>
        <v/>
      </c>
      <c r="Q596" s="14">
        <f>IF(OR($O596="",$P596=""),"",IF($P596=0,"",$O596/$P596))</f>
        <v/>
      </c>
      <c r="R596" s="15">
        <f>IF(OR($B596="",$C596=""),"",ROUND(($C596-$B596)*1440,0))</f>
        <v/>
      </c>
      <c r="S596" s="16">
        <f>IF($O596="","",IF($O596&gt;0,"Win",IF($O596&lt;0,"Loss","Scratch")))</f>
        <v/>
      </c>
      <c r="T596" s="13">
        <f>IF($O596="","",SUM($O$2:$O596))</f>
        <v/>
      </c>
      <c r="U596" s="13">
        <f>IF($T596="","",$T596-MAX(0,MAX($T$2:$T596)))</f>
        <v/>
      </c>
    </row>
    <row r="597">
      <c r="A597" s="7" t="n"/>
      <c r="B597" s="8" t="n"/>
      <c r="C597" s="8" t="n"/>
      <c r="D597" s="9" t="n"/>
      <c r="E597" s="9" t="n"/>
      <c r="F597" s="10" t="n"/>
      <c r="G597" s="11" t="n"/>
      <c r="H597" s="11" t="n"/>
      <c r="I597" s="11" t="n"/>
      <c r="J597" s="12" t="n"/>
      <c r="K597" s="9" t="n"/>
      <c r="L597" s="9" t="n"/>
      <c r="M597" s="9" t="n"/>
      <c r="N597" s="13">
        <f>IF(OR($E597="",$F597="",$G597="",$H597=""),"",ROUND(($H597-$G597)*$F597*IF($E597="Short",-1,1),2))</f>
        <v/>
      </c>
      <c r="O597" s="13">
        <f>IF($N597="","",ROUND($N597-N($J597),2))</f>
        <v/>
      </c>
      <c r="P597" s="13">
        <f>IF(OR($F597="",$G597="",$I597=""),"",ABS($G597-$I597)*$F597)</f>
        <v/>
      </c>
      <c r="Q597" s="14">
        <f>IF(OR($O597="",$P597=""),"",IF($P597=0,"",$O597/$P597))</f>
        <v/>
      </c>
      <c r="R597" s="15">
        <f>IF(OR($B597="",$C597=""),"",ROUND(($C597-$B597)*1440,0))</f>
        <v/>
      </c>
      <c r="S597" s="16">
        <f>IF($O597="","",IF($O597&gt;0,"Win",IF($O597&lt;0,"Loss","Scratch")))</f>
        <v/>
      </c>
      <c r="T597" s="13">
        <f>IF($O597="","",SUM($O$2:$O597))</f>
        <v/>
      </c>
      <c r="U597" s="13">
        <f>IF($T597="","",$T597-MAX(0,MAX($T$2:$T597)))</f>
        <v/>
      </c>
    </row>
    <row r="598">
      <c r="A598" s="7" t="n"/>
      <c r="B598" s="8" t="n"/>
      <c r="C598" s="8" t="n"/>
      <c r="D598" s="9" t="n"/>
      <c r="E598" s="9" t="n"/>
      <c r="F598" s="10" t="n"/>
      <c r="G598" s="11" t="n"/>
      <c r="H598" s="11" t="n"/>
      <c r="I598" s="11" t="n"/>
      <c r="J598" s="12" t="n"/>
      <c r="K598" s="9" t="n"/>
      <c r="L598" s="9" t="n"/>
      <c r="M598" s="9" t="n"/>
      <c r="N598" s="13">
        <f>IF(OR($E598="",$F598="",$G598="",$H598=""),"",ROUND(($H598-$G598)*$F598*IF($E598="Short",-1,1),2))</f>
        <v/>
      </c>
      <c r="O598" s="13">
        <f>IF($N598="","",ROUND($N598-N($J598),2))</f>
        <v/>
      </c>
      <c r="P598" s="13">
        <f>IF(OR($F598="",$G598="",$I598=""),"",ABS($G598-$I598)*$F598)</f>
        <v/>
      </c>
      <c r="Q598" s="14">
        <f>IF(OR($O598="",$P598=""),"",IF($P598=0,"",$O598/$P598))</f>
        <v/>
      </c>
      <c r="R598" s="15">
        <f>IF(OR($B598="",$C598=""),"",ROUND(($C598-$B598)*1440,0))</f>
        <v/>
      </c>
      <c r="S598" s="16">
        <f>IF($O598="","",IF($O598&gt;0,"Win",IF($O598&lt;0,"Loss","Scratch")))</f>
        <v/>
      </c>
      <c r="T598" s="13">
        <f>IF($O598="","",SUM($O$2:$O598))</f>
        <v/>
      </c>
      <c r="U598" s="13">
        <f>IF($T598="","",$T598-MAX(0,MAX($T$2:$T598)))</f>
        <v/>
      </c>
    </row>
    <row r="599">
      <c r="A599" s="7" t="n"/>
      <c r="B599" s="8" t="n"/>
      <c r="C599" s="8" t="n"/>
      <c r="D599" s="9" t="n"/>
      <c r="E599" s="9" t="n"/>
      <c r="F599" s="10" t="n"/>
      <c r="G599" s="11" t="n"/>
      <c r="H599" s="11" t="n"/>
      <c r="I599" s="11" t="n"/>
      <c r="J599" s="12" t="n"/>
      <c r="K599" s="9" t="n"/>
      <c r="L599" s="9" t="n"/>
      <c r="M599" s="9" t="n"/>
      <c r="N599" s="13">
        <f>IF(OR($E599="",$F599="",$G599="",$H599=""),"",ROUND(($H599-$G599)*$F599*IF($E599="Short",-1,1),2))</f>
        <v/>
      </c>
      <c r="O599" s="13">
        <f>IF($N599="","",ROUND($N599-N($J599),2))</f>
        <v/>
      </c>
      <c r="P599" s="13">
        <f>IF(OR($F599="",$G599="",$I599=""),"",ABS($G599-$I599)*$F599)</f>
        <v/>
      </c>
      <c r="Q599" s="14">
        <f>IF(OR($O599="",$P599=""),"",IF($P599=0,"",$O599/$P599))</f>
        <v/>
      </c>
      <c r="R599" s="15">
        <f>IF(OR($B599="",$C599=""),"",ROUND(($C599-$B599)*1440,0))</f>
        <v/>
      </c>
      <c r="S599" s="16">
        <f>IF($O599="","",IF($O599&gt;0,"Win",IF($O599&lt;0,"Loss","Scratch")))</f>
        <v/>
      </c>
      <c r="T599" s="13">
        <f>IF($O599="","",SUM($O$2:$O599))</f>
        <v/>
      </c>
      <c r="U599" s="13">
        <f>IF($T599="","",$T599-MAX(0,MAX($T$2:$T599)))</f>
        <v/>
      </c>
    </row>
    <row r="600">
      <c r="A600" s="7" t="n"/>
      <c r="B600" s="8" t="n"/>
      <c r="C600" s="8" t="n"/>
      <c r="D600" s="9" t="n"/>
      <c r="E600" s="9" t="n"/>
      <c r="F600" s="10" t="n"/>
      <c r="G600" s="11" t="n"/>
      <c r="H600" s="11" t="n"/>
      <c r="I600" s="11" t="n"/>
      <c r="J600" s="12" t="n"/>
      <c r="K600" s="9" t="n"/>
      <c r="L600" s="9" t="n"/>
      <c r="M600" s="9" t="n"/>
      <c r="N600" s="13">
        <f>IF(OR($E600="",$F600="",$G600="",$H600=""),"",ROUND(($H600-$G600)*$F600*IF($E600="Short",-1,1),2))</f>
        <v/>
      </c>
      <c r="O600" s="13">
        <f>IF($N600="","",ROUND($N600-N($J600),2))</f>
        <v/>
      </c>
      <c r="P600" s="13">
        <f>IF(OR($F600="",$G600="",$I600=""),"",ABS($G600-$I600)*$F600)</f>
        <v/>
      </c>
      <c r="Q600" s="14">
        <f>IF(OR($O600="",$P600=""),"",IF($P600=0,"",$O600/$P600))</f>
        <v/>
      </c>
      <c r="R600" s="15">
        <f>IF(OR($B600="",$C600=""),"",ROUND(($C600-$B600)*1440,0))</f>
        <v/>
      </c>
      <c r="S600" s="16">
        <f>IF($O600="","",IF($O600&gt;0,"Win",IF($O600&lt;0,"Loss","Scratch")))</f>
        <v/>
      </c>
      <c r="T600" s="13">
        <f>IF($O600="","",SUM($O$2:$O600))</f>
        <v/>
      </c>
      <c r="U600" s="13">
        <f>IF($T600="","",$T600-MAX(0,MAX($T$2:$T600)))</f>
        <v/>
      </c>
    </row>
    <row r="601">
      <c r="A601" s="7" t="n"/>
      <c r="B601" s="8" t="n"/>
      <c r="C601" s="8" t="n"/>
      <c r="D601" s="9" t="n"/>
      <c r="E601" s="9" t="n"/>
      <c r="F601" s="10" t="n"/>
      <c r="G601" s="11" t="n"/>
      <c r="H601" s="11" t="n"/>
      <c r="I601" s="11" t="n"/>
      <c r="J601" s="12" t="n"/>
      <c r="K601" s="9" t="n"/>
      <c r="L601" s="9" t="n"/>
      <c r="M601" s="9" t="n"/>
      <c r="N601" s="13">
        <f>IF(OR($E601="",$F601="",$G601="",$H601=""),"",ROUND(($H601-$G601)*$F601*IF($E601="Short",-1,1),2))</f>
        <v/>
      </c>
      <c r="O601" s="13">
        <f>IF($N601="","",ROUND($N601-N($J601),2))</f>
        <v/>
      </c>
      <c r="P601" s="13">
        <f>IF(OR($F601="",$G601="",$I601=""),"",ABS($G601-$I601)*$F601)</f>
        <v/>
      </c>
      <c r="Q601" s="14">
        <f>IF(OR($O601="",$P601=""),"",IF($P601=0,"",$O601/$P601))</f>
        <v/>
      </c>
      <c r="R601" s="15">
        <f>IF(OR($B601="",$C601=""),"",ROUND(($C601-$B601)*1440,0))</f>
        <v/>
      </c>
      <c r="S601" s="16">
        <f>IF($O601="","",IF($O601&gt;0,"Win",IF($O601&lt;0,"Loss","Scratch")))</f>
        <v/>
      </c>
      <c r="T601" s="13">
        <f>IF($O601="","",SUM($O$2:$O601))</f>
        <v/>
      </c>
      <c r="U601" s="13">
        <f>IF($T601="","",$T601-MAX(0,MAX($T$2:$T601)))</f>
        <v/>
      </c>
    </row>
    <row r="602">
      <c r="A602" s="7" t="n"/>
      <c r="B602" s="8" t="n"/>
      <c r="C602" s="8" t="n"/>
      <c r="D602" s="9" t="n"/>
      <c r="E602" s="9" t="n"/>
      <c r="F602" s="10" t="n"/>
      <c r="G602" s="11" t="n"/>
      <c r="H602" s="11" t="n"/>
      <c r="I602" s="11" t="n"/>
      <c r="J602" s="12" t="n"/>
      <c r="K602" s="9" t="n"/>
      <c r="L602" s="9" t="n"/>
      <c r="M602" s="9" t="n"/>
      <c r="N602" s="13">
        <f>IF(OR($E602="",$F602="",$G602="",$H602=""),"",ROUND(($H602-$G602)*$F602*IF($E602="Short",-1,1),2))</f>
        <v/>
      </c>
      <c r="O602" s="13">
        <f>IF($N602="","",ROUND($N602-N($J602),2))</f>
        <v/>
      </c>
      <c r="P602" s="13">
        <f>IF(OR($F602="",$G602="",$I602=""),"",ABS($G602-$I602)*$F602)</f>
        <v/>
      </c>
      <c r="Q602" s="14">
        <f>IF(OR($O602="",$P602=""),"",IF($P602=0,"",$O602/$P602))</f>
        <v/>
      </c>
      <c r="R602" s="15">
        <f>IF(OR($B602="",$C602=""),"",ROUND(($C602-$B602)*1440,0))</f>
        <v/>
      </c>
      <c r="S602" s="16">
        <f>IF($O602="","",IF($O602&gt;0,"Win",IF($O602&lt;0,"Loss","Scratch")))</f>
        <v/>
      </c>
      <c r="T602" s="13">
        <f>IF($O602="","",SUM($O$2:$O602))</f>
        <v/>
      </c>
      <c r="U602" s="13">
        <f>IF($T602="","",$T602-MAX(0,MAX($T$2:$T602)))</f>
        <v/>
      </c>
    </row>
    <row r="603">
      <c r="A603" s="7" t="n"/>
      <c r="B603" s="8" t="n"/>
      <c r="C603" s="8" t="n"/>
      <c r="D603" s="9" t="n"/>
      <c r="E603" s="9" t="n"/>
      <c r="F603" s="10" t="n"/>
      <c r="G603" s="11" t="n"/>
      <c r="H603" s="11" t="n"/>
      <c r="I603" s="11" t="n"/>
      <c r="J603" s="12" t="n"/>
      <c r="K603" s="9" t="n"/>
      <c r="L603" s="9" t="n"/>
      <c r="M603" s="9" t="n"/>
      <c r="N603" s="13">
        <f>IF(OR($E603="",$F603="",$G603="",$H603=""),"",ROUND(($H603-$G603)*$F603*IF($E603="Short",-1,1),2))</f>
        <v/>
      </c>
      <c r="O603" s="13">
        <f>IF($N603="","",ROUND($N603-N($J603),2))</f>
        <v/>
      </c>
      <c r="P603" s="13">
        <f>IF(OR($F603="",$G603="",$I603=""),"",ABS($G603-$I603)*$F603)</f>
        <v/>
      </c>
      <c r="Q603" s="14">
        <f>IF(OR($O603="",$P603=""),"",IF($P603=0,"",$O603/$P603))</f>
        <v/>
      </c>
      <c r="R603" s="15">
        <f>IF(OR($B603="",$C603=""),"",ROUND(($C603-$B603)*1440,0))</f>
        <v/>
      </c>
      <c r="S603" s="16">
        <f>IF($O603="","",IF($O603&gt;0,"Win",IF($O603&lt;0,"Loss","Scratch")))</f>
        <v/>
      </c>
      <c r="T603" s="13">
        <f>IF($O603="","",SUM($O$2:$O603))</f>
        <v/>
      </c>
      <c r="U603" s="13">
        <f>IF($T603="","",$T603-MAX(0,MAX($T$2:$T603)))</f>
        <v/>
      </c>
    </row>
    <row r="604">
      <c r="A604" s="7" t="n"/>
      <c r="B604" s="8" t="n"/>
      <c r="C604" s="8" t="n"/>
      <c r="D604" s="9" t="n"/>
      <c r="E604" s="9" t="n"/>
      <c r="F604" s="10" t="n"/>
      <c r="G604" s="11" t="n"/>
      <c r="H604" s="11" t="n"/>
      <c r="I604" s="11" t="n"/>
      <c r="J604" s="12" t="n"/>
      <c r="K604" s="9" t="n"/>
      <c r="L604" s="9" t="n"/>
      <c r="M604" s="9" t="n"/>
      <c r="N604" s="13">
        <f>IF(OR($E604="",$F604="",$G604="",$H604=""),"",ROUND(($H604-$G604)*$F604*IF($E604="Short",-1,1),2))</f>
        <v/>
      </c>
      <c r="O604" s="13">
        <f>IF($N604="","",ROUND($N604-N($J604),2))</f>
        <v/>
      </c>
      <c r="P604" s="13">
        <f>IF(OR($F604="",$G604="",$I604=""),"",ABS($G604-$I604)*$F604)</f>
        <v/>
      </c>
      <c r="Q604" s="14">
        <f>IF(OR($O604="",$P604=""),"",IF($P604=0,"",$O604/$P604))</f>
        <v/>
      </c>
      <c r="R604" s="15">
        <f>IF(OR($B604="",$C604=""),"",ROUND(($C604-$B604)*1440,0))</f>
        <v/>
      </c>
      <c r="S604" s="16">
        <f>IF($O604="","",IF($O604&gt;0,"Win",IF($O604&lt;0,"Loss","Scratch")))</f>
        <v/>
      </c>
      <c r="T604" s="13">
        <f>IF($O604="","",SUM($O$2:$O604))</f>
        <v/>
      </c>
      <c r="U604" s="13">
        <f>IF($T604="","",$T604-MAX(0,MAX($T$2:$T604)))</f>
        <v/>
      </c>
    </row>
    <row r="605">
      <c r="A605" s="7" t="n"/>
      <c r="B605" s="8" t="n"/>
      <c r="C605" s="8" t="n"/>
      <c r="D605" s="9" t="n"/>
      <c r="E605" s="9" t="n"/>
      <c r="F605" s="10" t="n"/>
      <c r="G605" s="11" t="n"/>
      <c r="H605" s="11" t="n"/>
      <c r="I605" s="11" t="n"/>
      <c r="J605" s="12" t="n"/>
      <c r="K605" s="9" t="n"/>
      <c r="L605" s="9" t="n"/>
      <c r="M605" s="9" t="n"/>
      <c r="N605" s="13">
        <f>IF(OR($E605="",$F605="",$G605="",$H605=""),"",ROUND(($H605-$G605)*$F605*IF($E605="Short",-1,1),2))</f>
        <v/>
      </c>
      <c r="O605" s="13">
        <f>IF($N605="","",ROUND($N605-N($J605),2))</f>
        <v/>
      </c>
      <c r="P605" s="13">
        <f>IF(OR($F605="",$G605="",$I605=""),"",ABS($G605-$I605)*$F605)</f>
        <v/>
      </c>
      <c r="Q605" s="14">
        <f>IF(OR($O605="",$P605=""),"",IF($P605=0,"",$O605/$P605))</f>
        <v/>
      </c>
      <c r="R605" s="15">
        <f>IF(OR($B605="",$C605=""),"",ROUND(($C605-$B605)*1440,0))</f>
        <v/>
      </c>
      <c r="S605" s="16">
        <f>IF($O605="","",IF($O605&gt;0,"Win",IF($O605&lt;0,"Loss","Scratch")))</f>
        <v/>
      </c>
      <c r="T605" s="13">
        <f>IF($O605="","",SUM($O$2:$O605))</f>
        <v/>
      </c>
      <c r="U605" s="13">
        <f>IF($T605="","",$T605-MAX(0,MAX($T$2:$T605)))</f>
        <v/>
      </c>
    </row>
    <row r="606">
      <c r="A606" s="7" t="n"/>
      <c r="B606" s="8" t="n"/>
      <c r="C606" s="8" t="n"/>
      <c r="D606" s="9" t="n"/>
      <c r="E606" s="9" t="n"/>
      <c r="F606" s="10" t="n"/>
      <c r="G606" s="11" t="n"/>
      <c r="H606" s="11" t="n"/>
      <c r="I606" s="11" t="n"/>
      <c r="J606" s="12" t="n"/>
      <c r="K606" s="9" t="n"/>
      <c r="L606" s="9" t="n"/>
      <c r="M606" s="9" t="n"/>
      <c r="N606" s="13">
        <f>IF(OR($E606="",$F606="",$G606="",$H606=""),"",ROUND(($H606-$G606)*$F606*IF($E606="Short",-1,1),2))</f>
        <v/>
      </c>
      <c r="O606" s="13">
        <f>IF($N606="","",ROUND($N606-N($J606),2))</f>
        <v/>
      </c>
      <c r="P606" s="13">
        <f>IF(OR($F606="",$G606="",$I606=""),"",ABS($G606-$I606)*$F606)</f>
        <v/>
      </c>
      <c r="Q606" s="14">
        <f>IF(OR($O606="",$P606=""),"",IF($P606=0,"",$O606/$P606))</f>
        <v/>
      </c>
      <c r="R606" s="15">
        <f>IF(OR($B606="",$C606=""),"",ROUND(($C606-$B606)*1440,0))</f>
        <v/>
      </c>
      <c r="S606" s="16">
        <f>IF($O606="","",IF($O606&gt;0,"Win",IF($O606&lt;0,"Loss","Scratch")))</f>
        <v/>
      </c>
      <c r="T606" s="13">
        <f>IF($O606="","",SUM($O$2:$O606))</f>
        <v/>
      </c>
      <c r="U606" s="13">
        <f>IF($T606="","",$T606-MAX(0,MAX($T$2:$T606)))</f>
        <v/>
      </c>
    </row>
    <row r="607">
      <c r="A607" s="7" t="n"/>
      <c r="B607" s="8" t="n"/>
      <c r="C607" s="8" t="n"/>
      <c r="D607" s="9" t="n"/>
      <c r="E607" s="9" t="n"/>
      <c r="F607" s="10" t="n"/>
      <c r="G607" s="11" t="n"/>
      <c r="H607" s="11" t="n"/>
      <c r="I607" s="11" t="n"/>
      <c r="J607" s="12" t="n"/>
      <c r="K607" s="9" t="n"/>
      <c r="L607" s="9" t="n"/>
      <c r="M607" s="9" t="n"/>
      <c r="N607" s="13">
        <f>IF(OR($E607="",$F607="",$G607="",$H607=""),"",ROUND(($H607-$G607)*$F607*IF($E607="Short",-1,1),2))</f>
        <v/>
      </c>
      <c r="O607" s="13">
        <f>IF($N607="","",ROUND($N607-N($J607),2))</f>
        <v/>
      </c>
      <c r="P607" s="13">
        <f>IF(OR($F607="",$G607="",$I607=""),"",ABS($G607-$I607)*$F607)</f>
        <v/>
      </c>
      <c r="Q607" s="14">
        <f>IF(OR($O607="",$P607=""),"",IF($P607=0,"",$O607/$P607))</f>
        <v/>
      </c>
      <c r="R607" s="15">
        <f>IF(OR($B607="",$C607=""),"",ROUND(($C607-$B607)*1440,0))</f>
        <v/>
      </c>
      <c r="S607" s="16">
        <f>IF($O607="","",IF($O607&gt;0,"Win",IF($O607&lt;0,"Loss","Scratch")))</f>
        <v/>
      </c>
      <c r="T607" s="13">
        <f>IF($O607="","",SUM($O$2:$O607))</f>
        <v/>
      </c>
      <c r="U607" s="13">
        <f>IF($T607="","",$T607-MAX(0,MAX($T$2:$T607)))</f>
        <v/>
      </c>
    </row>
    <row r="608">
      <c r="A608" s="7" t="n"/>
      <c r="B608" s="8" t="n"/>
      <c r="C608" s="8" t="n"/>
      <c r="D608" s="9" t="n"/>
      <c r="E608" s="9" t="n"/>
      <c r="F608" s="10" t="n"/>
      <c r="G608" s="11" t="n"/>
      <c r="H608" s="11" t="n"/>
      <c r="I608" s="11" t="n"/>
      <c r="J608" s="12" t="n"/>
      <c r="K608" s="9" t="n"/>
      <c r="L608" s="9" t="n"/>
      <c r="M608" s="9" t="n"/>
      <c r="N608" s="13">
        <f>IF(OR($E608="",$F608="",$G608="",$H608=""),"",ROUND(($H608-$G608)*$F608*IF($E608="Short",-1,1),2))</f>
        <v/>
      </c>
      <c r="O608" s="13">
        <f>IF($N608="","",ROUND($N608-N($J608),2))</f>
        <v/>
      </c>
      <c r="P608" s="13">
        <f>IF(OR($F608="",$G608="",$I608=""),"",ABS($G608-$I608)*$F608)</f>
        <v/>
      </c>
      <c r="Q608" s="14">
        <f>IF(OR($O608="",$P608=""),"",IF($P608=0,"",$O608/$P608))</f>
        <v/>
      </c>
      <c r="R608" s="15">
        <f>IF(OR($B608="",$C608=""),"",ROUND(($C608-$B608)*1440,0))</f>
        <v/>
      </c>
      <c r="S608" s="16">
        <f>IF($O608="","",IF($O608&gt;0,"Win",IF($O608&lt;0,"Loss","Scratch")))</f>
        <v/>
      </c>
      <c r="T608" s="13">
        <f>IF($O608="","",SUM($O$2:$O608))</f>
        <v/>
      </c>
      <c r="U608" s="13">
        <f>IF($T608="","",$T608-MAX(0,MAX($T$2:$T608)))</f>
        <v/>
      </c>
    </row>
    <row r="609">
      <c r="A609" s="7" t="n"/>
      <c r="B609" s="8" t="n"/>
      <c r="C609" s="8" t="n"/>
      <c r="D609" s="9" t="n"/>
      <c r="E609" s="9" t="n"/>
      <c r="F609" s="10" t="n"/>
      <c r="G609" s="11" t="n"/>
      <c r="H609" s="11" t="n"/>
      <c r="I609" s="11" t="n"/>
      <c r="J609" s="12" t="n"/>
      <c r="K609" s="9" t="n"/>
      <c r="L609" s="9" t="n"/>
      <c r="M609" s="9" t="n"/>
      <c r="N609" s="13">
        <f>IF(OR($E609="",$F609="",$G609="",$H609=""),"",ROUND(($H609-$G609)*$F609*IF($E609="Short",-1,1),2))</f>
        <v/>
      </c>
      <c r="O609" s="13">
        <f>IF($N609="","",ROUND($N609-N($J609),2))</f>
        <v/>
      </c>
      <c r="P609" s="13">
        <f>IF(OR($F609="",$G609="",$I609=""),"",ABS($G609-$I609)*$F609)</f>
        <v/>
      </c>
      <c r="Q609" s="14">
        <f>IF(OR($O609="",$P609=""),"",IF($P609=0,"",$O609/$P609))</f>
        <v/>
      </c>
      <c r="R609" s="15">
        <f>IF(OR($B609="",$C609=""),"",ROUND(($C609-$B609)*1440,0))</f>
        <v/>
      </c>
      <c r="S609" s="16">
        <f>IF($O609="","",IF($O609&gt;0,"Win",IF($O609&lt;0,"Loss","Scratch")))</f>
        <v/>
      </c>
      <c r="T609" s="13">
        <f>IF($O609="","",SUM($O$2:$O609))</f>
        <v/>
      </c>
      <c r="U609" s="13">
        <f>IF($T609="","",$T609-MAX(0,MAX($T$2:$T609)))</f>
        <v/>
      </c>
    </row>
    <row r="610">
      <c r="A610" s="7" t="n"/>
      <c r="B610" s="8" t="n"/>
      <c r="C610" s="8" t="n"/>
      <c r="D610" s="9" t="n"/>
      <c r="E610" s="9" t="n"/>
      <c r="F610" s="10" t="n"/>
      <c r="G610" s="11" t="n"/>
      <c r="H610" s="11" t="n"/>
      <c r="I610" s="11" t="n"/>
      <c r="J610" s="12" t="n"/>
      <c r="K610" s="9" t="n"/>
      <c r="L610" s="9" t="n"/>
      <c r="M610" s="9" t="n"/>
      <c r="N610" s="13">
        <f>IF(OR($E610="",$F610="",$G610="",$H610=""),"",ROUND(($H610-$G610)*$F610*IF($E610="Short",-1,1),2))</f>
        <v/>
      </c>
      <c r="O610" s="13">
        <f>IF($N610="","",ROUND($N610-N($J610),2))</f>
        <v/>
      </c>
      <c r="P610" s="13">
        <f>IF(OR($F610="",$G610="",$I610=""),"",ABS($G610-$I610)*$F610)</f>
        <v/>
      </c>
      <c r="Q610" s="14">
        <f>IF(OR($O610="",$P610=""),"",IF($P610=0,"",$O610/$P610))</f>
        <v/>
      </c>
      <c r="R610" s="15">
        <f>IF(OR($B610="",$C610=""),"",ROUND(($C610-$B610)*1440,0))</f>
        <v/>
      </c>
      <c r="S610" s="16">
        <f>IF($O610="","",IF($O610&gt;0,"Win",IF($O610&lt;0,"Loss","Scratch")))</f>
        <v/>
      </c>
      <c r="T610" s="13">
        <f>IF($O610="","",SUM($O$2:$O610))</f>
        <v/>
      </c>
      <c r="U610" s="13">
        <f>IF($T610="","",$T610-MAX(0,MAX($T$2:$T610)))</f>
        <v/>
      </c>
    </row>
    <row r="611">
      <c r="A611" s="7" t="n"/>
      <c r="B611" s="8" t="n"/>
      <c r="C611" s="8" t="n"/>
      <c r="D611" s="9" t="n"/>
      <c r="E611" s="9" t="n"/>
      <c r="F611" s="10" t="n"/>
      <c r="G611" s="11" t="n"/>
      <c r="H611" s="11" t="n"/>
      <c r="I611" s="11" t="n"/>
      <c r="J611" s="12" t="n"/>
      <c r="K611" s="9" t="n"/>
      <c r="L611" s="9" t="n"/>
      <c r="M611" s="9" t="n"/>
      <c r="N611" s="13">
        <f>IF(OR($E611="",$F611="",$G611="",$H611=""),"",ROUND(($H611-$G611)*$F611*IF($E611="Short",-1,1),2))</f>
        <v/>
      </c>
      <c r="O611" s="13">
        <f>IF($N611="","",ROUND($N611-N($J611),2))</f>
        <v/>
      </c>
      <c r="P611" s="13">
        <f>IF(OR($F611="",$G611="",$I611=""),"",ABS($G611-$I611)*$F611)</f>
        <v/>
      </c>
      <c r="Q611" s="14">
        <f>IF(OR($O611="",$P611=""),"",IF($P611=0,"",$O611/$P611))</f>
        <v/>
      </c>
      <c r="R611" s="15">
        <f>IF(OR($B611="",$C611=""),"",ROUND(($C611-$B611)*1440,0))</f>
        <v/>
      </c>
      <c r="S611" s="16">
        <f>IF($O611="","",IF($O611&gt;0,"Win",IF($O611&lt;0,"Loss","Scratch")))</f>
        <v/>
      </c>
      <c r="T611" s="13">
        <f>IF($O611="","",SUM($O$2:$O611))</f>
        <v/>
      </c>
      <c r="U611" s="13">
        <f>IF($T611="","",$T611-MAX(0,MAX($T$2:$T611)))</f>
        <v/>
      </c>
    </row>
    <row r="612">
      <c r="A612" s="7" t="n"/>
      <c r="B612" s="8" t="n"/>
      <c r="C612" s="8" t="n"/>
      <c r="D612" s="9" t="n"/>
      <c r="E612" s="9" t="n"/>
      <c r="F612" s="10" t="n"/>
      <c r="G612" s="11" t="n"/>
      <c r="H612" s="11" t="n"/>
      <c r="I612" s="11" t="n"/>
      <c r="J612" s="12" t="n"/>
      <c r="K612" s="9" t="n"/>
      <c r="L612" s="9" t="n"/>
      <c r="M612" s="9" t="n"/>
      <c r="N612" s="13">
        <f>IF(OR($E612="",$F612="",$G612="",$H612=""),"",ROUND(($H612-$G612)*$F612*IF($E612="Short",-1,1),2))</f>
        <v/>
      </c>
      <c r="O612" s="13">
        <f>IF($N612="","",ROUND($N612-N($J612),2))</f>
        <v/>
      </c>
      <c r="P612" s="13">
        <f>IF(OR($F612="",$G612="",$I612=""),"",ABS($G612-$I612)*$F612)</f>
        <v/>
      </c>
      <c r="Q612" s="14">
        <f>IF(OR($O612="",$P612=""),"",IF($P612=0,"",$O612/$P612))</f>
        <v/>
      </c>
      <c r="R612" s="15">
        <f>IF(OR($B612="",$C612=""),"",ROUND(($C612-$B612)*1440,0))</f>
        <v/>
      </c>
      <c r="S612" s="16">
        <f>IF($O612="","",IF($O612&gt;0,"Win",IF($O612&lt;0,"Loss","Scratch")))</f>
        <v/>
      </c>
      <c r="T612" s="13">
        <f>IF($O612="","",SUM($O$2:$O612))</f>
        <v/>
      </c>
      <c r="U612" s="13">
        <f>IF($T612="","",$T612-MAX(0,MAX($T$2:$T612)))</f>
        <v/>
      </c>
    </row>
    <row r="613">
      <c r="A613" s="7" t="n"/>
      <c r="B613" s="8" t="n"/>
      <c r="C613" s="8" t="n"/>
      <c r="D613" s="9" t="n"/>
      <c r="E613" s="9" t="n"/>
      <c r="F613" s="10" t="n"/>
      <c r="G613" s="11" t="n"/>
      <c r="H613" s="11" t="n"/>
      <c r="I613" s="11" t="n"/>
      <c r="J613" s="12" t="n"/>
      <c r="K613" s="9" t="n"/>
      <c r="L613" s="9" t="n"/>
      <c r="M613" s="9" t="n"/>
      <c r="N613" s="13">
        <f>IF(OR($E613="",$F613="",$G613="",$H613=""),"",ROUND(($H613-$G613)*$F613*IF($E613="Short",-1,1),2))</f>
        <v/>
      </c>
      <c r="O613" s="13">
        <f>IF($N613="","",ROUND($N613-N($J613),2))</f>
        <v/>
      </c>
      <c r="P613" s="13">
        <f>IF(OR($F613="",$G613="",$I613=""),"",ABS($G613-$I613)*$F613)</f>
        <v/>
      </c>
      <c r="Q613" s="14">
        <f>IF(OR($O613="",$P613=""),"",IF($P613=0,"",$O613/$P613))</f>
        <v/>
      </c>
      <c r="R613" s="15">
        <f>IF(OR($B613="",$C613=""),"",ROUND(($C613-$B613)*1440,0))</f>
        <v/>
      </c>
      <c r="S613" s="16">
        <f>IF($O613="","",IF($O613&gt;0,"Win",IF($O613&lt;0,"Loss","Scratch")))</f>
        <v/>
      </c>
      <c r="T613" s="13">
        <f>IF($O613="","",SUM($O$2:$O613))</f>
        <v/>
      </c>
      <c r="U613" s="13">
        <f>IF($T613="","",$T613-MAX(0,MAX($T$2:$T613)))</f>
        <v/>
      </c>
    </row>
    <row r="614">
      <c r="A614" s="7" t="n"/>
      <c r="B614" s="8" t="n"/>
      <c r="C614" s="8" t="n"/>
      <c r="D614" s="9" t="n"/>
      <c r="E614" s="9" t="n"/>
      <c r="F614" s="10" t="n"/>
      <c r="G614" s="11" t="n"/>
      <c r="H614" s="11" t="n"/>
      <c r="I614" s="11" t="n"/>
      <c r="J614" s="12" t="n"/>
      <c r="K614" s="9" t="n"/>
      <c r="L614" s="9" t="n"/>
      <c r="M614" s="9" t="n"/>
      <c r="N614" s="13">
        <f>IF(OR($E614="",$F614="",$G614="",$H614=""),"",ROUND(($H614-$G614)*$F614*IF($E614="Short",-1,1),2))</f>
        <v/>
      </c>
      <c r="O614" s="13">
        <f>IF($N614="","",ROUND($N614-N($J614),2))</f>
        <v/>
      </c>
      <c r="P614" s="13">
        <f>IF(OR($F614="",$G614="",$I614=""),"",ABS($G614-$I614)*$F614)</f>
        <v/>
      </c>
      <c r="Q614" s="14">
        <f>IF(OR($O614="",$P614=""),"",IF($P614=0,"",$O614/$P614))</f>
        <v/>
      </c>
      <c r="R614" s="15">
        <f>IF(OR($B614="",$C614=""),"",ROUND(($C614-$B614)*1440,0))</f>
        <v/>
      </c>
      <c r="S614" s="16">
        <f>IF($O614="","",IF($O614&gt;0,"Win",IF($O614&lt;0,"Loss","Scratch")))</f>
        <v/>
      </c>
      <c r="T614" s="13">
        <f>IF($O614="","",SUM($O$2:$O614))</f>
        <v/>
      </c>
      <c r="U614" s="13">
        <f>IF($T614="","",$T614-MAX(0,MAX($T$2:$T614)))</f>
        <v/>
      </c>
    </row>
    <row r="615">
      <c r="A615" s="7" t="n"/>
      <c r="B615" s="8" t="n"/>
      <c r="C615" s="8" t="n"/>
      <c r="D615" s="9" t="n"/>
      <c r="E615" s="9" t="n"/>
      <c r="F615" s="10" t="n"/>
      <c r="G615" s="11" t="n"/>
      <c r="H615" s="11" t="n"/>
      <c r="I615" s="11" t="n"/>
      <c r="J615" s="12" t="n"/>
      <c r="K615" s="9" t="n"/>
      <c r="L615" s="9" t="n"/>
      <c r="M615" s="9" t="n"/>
      <c r="N615" s="13">
        <f>IF(OR($E615="",$F615="",$G615="",$H615=""),"",ROUND(($H615-$G615)*$F615*IF($E615="Short",-1,1),2))</f>
        <v/>
      </c>
      <c r="O615" s="13">
        <f>IF($N615="","",ROUND($N615-N($J615),2))</f>
        <v/>
      </c>
      <c r="P615" s="13">
        <f>IF(OR($F615="",$G615="",$I615=""),"",ABS($G615-$I615)*$F615)</f>
        <v/>
      </c>
      <c r="Q615" s="14">
        <f>IF(OR($O615="",$P615=""),"",IF($P615=0,"",$O615/$P615))</f>
        <v/>
      </c>
      <c r="R615" s="15">
        <f>IF(OR($B615="",$C615=""),"",ROUND(($C615-$B615)*1440,0))</f>
        <v/>
      </c>
      <c r="S615" s="16">
        <f>IF($O615="","",IF($O615&gt;0,"Win",IF($O615&lt;0,"Loss","Scratch")))</f>
        <v/>
      </c>
      <c r="T615" s="13">
        <f>IF($O615="","",SUM($O$2:$O615))</f>
        <v/>
      </c>
      <c r="U615" s="13">
        <f>IF($T615="","",$T615-MAX(0,MAX($T$2:$T615)))</f>
        <v/>
      </c>
    </row>
    <row r="616">
      <c r="A616" s="7" t="n"/>
      <c r="B616" s="8" t="n"/>
      <c r="C616" s="8" t="n"/>
      <c r="D616" s="9" t="n"/>
      <c r="E616" s="9" t="n"/>
      <c r="F616" s="10" t="n"/>
      <c r="G616" s="11" t="n"/>
      <c r="H616" s="11" t="n"/>
      <c r="I616" s="11" t="n"/>
      <c r="J616" s="12" t="n"/>
      <c r="K616" s="9" t="n"/>
      <c r="L616" s="9" t="n"/>
      <c r="M616" s="9" t="n"/>
      <c r="N616" s="13">
        <f>IF(OR($E616="",$F616="",$G616="",$H616=""),"",ROUND(($H616-$G616)*$F616*IF($E616="Short",-1,1),2))</f>
        <v/>
      </c>
      <c r="O616" s="13">
        <f>IF($N616="","",ROUND($N616-N($J616),2))</f>
        <v/>
      </c>
      <c r="P616" s="13">
        <f>IF(OR($F616="",$G616="",$I616=""),"",ABS($G616-$I616)*$F616)</f>
        <v/>
      </c>
      <c r="Q616" s="14">
        <f>IF(OR($O616="",$P616=""),"",IF($P616=0,"",$O616/$P616))</f>
        <v/>
      </c>
      <c r="R616" s="15">
        <f>IF(OR($B616="",$C616=""),"",ROUND(($C616-$B616)*1440,0))</f>
        <v/>
      </c>
      <c r="S616" s="16">
        <f>IF($O616="","",IF($O616&gt;0,"Win",IF($O616&lt;0,"Loss","Scratch")))</f>
        <v/>
      </c>
      <c r="T616" s="13">
        <f>IF($O616="","",SUM($O$2:$O616))</f>
        <v/>
      </c>
      <c r="U616" s="13">
        <f>IF($T616="","",$T616-MAX(0,MAX($T$2:$T616)))</f>
        <v/>
      </c>
    </row>
    <row r="617">
      <c r="A617" s="7" t="n"/>
      <c r="B617" s="8" t="n"/>
      <c r="C617" s="8" t="n"/>
      <c r="D617" s="9" t="n"/>
      <c r="E617" s="9" t="n"/>
      <c r="F617" s="10" t="n"/>
      <c r="G617" s="11" t="n"/>
      <c r="H617" s="11" t="n"/>
      <c r="I617" s="11" t="n"/>
      <c r="J617" s="12" t="n"/>
      <c r="K617" s="9" t="n"/>
      <c r="L617" s="9" t="n"/>
      <c r="M617" s="9" t="n"/>
      <c r="N617" s="13">
        <f>IF(OR($E617="",$F617="",$G617="",$H617=""),"",ROUND(($H617-$G617)*$F617*IF($E617="Short",-1,1),2))</f>
        <v/>
      </c>
      <c r="O617" s="13">
        <f>IF($N617="","",ROUND($N617-N($J617),2))</f>
        <v/>
      </c>
      <c r="P617" s="13">
        <f>IF(OR($F617="",$G617="",$I617=""),"",ABS($G617-$I617)*$F617)</f>
        <v/>
      </c>
      <c r="Q617" s="14">
        <f>IF(OR($O617="",$P617=""),"",IF($P617=0,"",$O617/$P617))</f>
        <v/>
      </c>
      <c r="R617" s="15">
        <f>IF(OR($B617="",$C617=""),"",ROUND(($C617-$B617)*1440,0))</f>
        <v/>
      </c>
      <c r="S617" s="16">
        <f>IF($O617="","",IF($O617&gt;0,"Win",IF($O617&lt;0,"Loss","Scratch")))</f>
        <v/>
      </c>
      <c r="T617" s="13">
        <f>IF($O617="","",SUM($O$2:$O617))</f>
        <v/>
      </c>
      <c r="U617" s="13">
        <f>IF($T617="","",$T617-MAX(0,MAX($T$2:$T617)))</f>
        <v/>
      </c>
    </row>
    <row r="618">
      <c r="A618" s="7" t="n"/>
      <c r="B618" s="8" t="n"/>
      <c r="C618" s="8" t="n"/>
      <c r="D618" s="9" t="n"/>
      <c r="E618" s="9" t="n"/>
      <c r="F618" s="10" t="n"/>
      <c r="G618" s="11" t="n"/>
      <c r="H618" s="11" t="n"/>
      <c r="I618" s="11" t="n"/>
      <c r="J618" s="12" t="n"/>
      <c r="K618" s="9" t="n"/>
      <c r="L618" s="9" t="n"/>
      <c r="M618" s="9" t="n"/>
      <c r="N618" s="13">
        <f>IF(OR($E618="",$F618="",$G618="",$H618=""),"",ROUND(($H618-$G618)*$F618*IF($E618="Short",-1,1),2))</f>
        <v/>
      </c>
      <c r="O618" s="13">
        <f>IF($N618="","",ROUND($N618-N($J618),2))</f>
        <v/>
      </c>
      <c r="P618" s="13">
        <f>IF(OR($F618="",$G618="",$I618=""),"",ABS($G618-$I618)*$F618)</f>
        <v/>
      </c>
      <c r="Q618" s="14">
        <f>IF(OR($O618="",$P618=""),"",IF($P618=0,"",$O618/$P618))</f>
        <v/>
      </c>
      <c r="R618" s="15">
        <f>IF(OR($B618="",$C618=""),"",ROUND(($C618-$B618)*1440,0))</f>
        <v/>
      </c>
      <c r="S618" s="16">
        <f>IF($O618="","",IF($O618&gt;0,"Win",IF($O618&lt;0,"Loss","Scratch")))</f>
        <v/>
      </c>
      <c r="T618" s="13">
        <f>IF($O618="","",SUM($O$2:$O618))</f>
        <v/>
      </c>
      <c r="U618" s="13">
        <f>IF($T618="","",$T618-MAX(0,MAX($T$2:$T618)))</f>
        <v/>
      </c>
    </row>
    <row r="619">
      <c r="A619" s="7" t="n"/>
      <c r="B619" s="8" t="n"/>
      <c r="C619" s="8" t="n"/>
      <c r="D619" s="9" t="n"/>
      <c r="E619" s="9" t="n"/>
      <c r="F619" s="10" t="n"/>
      <c r="G619" s="11" t="n"/>
      <c r="H619" s="11" t="n"/>
      <c r="I619" s="11" t="n"/>
      <c r="J619" s="12" t="n"/>
      <c r="K619" s="9" t="n"/>
      <c r="L619" s="9" t="n"/>
      <c r="M619" s="9" t="n"/>
      <c r="N619" s="13">
        <f>IF(OR($E619="",$F619="",$G619="",$H619=""),"",ROUND(($H619-$G619)*$F619*IF($E619="Short",-1,1),2))</f>
        <v/>
      </c>
      <c r="O619" s="13">
        <f>IF($N619="","",ROUND($N619-N($J619),2))</f>
        <v/>
      </c>
      <c r="P619" s="13">
        <f>IF(OR($F619="",$G619="",$I619=""),"",ABS($G619-$I619)*$F619)</f>
        <v/>
      </c>
      <c r="Q619" s="14">
        <f>IF(OR($O619="",$P619=""),"",IF($P619=0,"",$O619/$P619))</f>
        <v/>
      </c>
      <c r="R619" s="15">
        <f>IF(OR($B619="",$C619=""),"",ROUND(($C619-$B619)*1440,0))</f>
        <v/>
      </c>
      <c r="S619" s="16">
        <f>IF($O619="","",IF($O619&gt;0,"Win",IF($O619&lt;0,"Loss","Scratch")))</f>
        <v/>
      </c>
      <c r="T619" s="13">
        <f>IF($O619="","",SUM($O$2:$O619))</f>
        <v/>
      </c>
      <c r="U619" s="13">
        <f>IF($T619="","",$T619-MAX(0,MAX($T$2:$T619)))</f>
        <v/>
      </c>
    </row>
    <row r="620">
      <c r="A620" s="7" t="n"/>
      <c r="B620" s="8" t="n"/>
      <c r="C620" s="8" t="n"/>
      <c r="D620" s="9" t="n"/>
      <c r="E620" s="9" t="n"/>
      <c r="F620" s="10" t="n"/>
      <c r="G620" s="11" t="n"/>
      <c r="H620" s="11" t="n"/>
      <c r="I620" s="11" t="n"/>
      <c r="J620" s="12" t="n"/>
      <c r="K620" s="9" t="n"/>
      <c r="L620" s="9" t="n"/>
      <c r="M620" s="9" t="n"/>
      <c r="N620" s="13">
        <f>IF(OR($E620="",$F620="",$G620="",$H620=""),"",ROUND(($H620-$G620)*$F620*IF($E620="Short",-1,1),2))</f>
        <v/>
      </c>
      <c r="O620" s="13">
        <f>IF($N620="","",ROUND($N620-N($J620),2))</f>
        <v/>
      </c>
      <c r="P620" s="13">
        <f>IF(OR($F620="",$G620="",$I620=""),"",ABS($G620-$I620)*$F620)</f>
        <v/>
      </c>
      <c r="Q620" s="14">
        <f>IF(OR($O620="",$P620=""),"",IF($P620=0,"",$O620/$P620))</f>
        <v/>
      </c>
      <c r="R620" s="15">
        <f>IF(OR($B620="",$C620=""),"",ROUND(($C620-$B620)*1440,0))</f>
        <v/>
      </c>
      <c r="S620" s="16">
        <f>IF($O620="","",IF($O620&gt;0,"Win",IF($O620&lt;0,"Loss","Scratch")))</f>
        <v/>
      </c>
      <c r="T620" s="13">
        <f>IF($O620="","",SUM($O$2:$O620))</f>
        <v/>
      </c>
      <c r="U620" s="13">
        <f>IF($T620="","",$T620-MAX(0,MAX($T$2:$T620)))</f>
        <v/>
      </c>
    </row>
    <row r="621">
      <c r="A621" s="7" t="n"/>
      <c r="B621" s="8" t="n"/>
      <c r="C621" s="8" t="n"/>
      <c r="D621" s="9" t="n"/>
      <c r="E621" s="9" t="n"/>
      <c r="F621" s="10" t="n"/>
      <c r="G621" s="11" t="n"/>
      <c r="H621" s="11" t="n"/>
      <c r="I621" s="11" t="n"/>
      <c r="J621" s="12" t="n"/>
      <c r="K621" s="9" t="n"/>
      <c r="L621" s="9" t="n"/>
      <c r="M621" s="9" t="n"/>
      <c r="N621" s="13">
        <f>IF(OR($E621="",$F621="",$G621="",$H621=""),"",ROUND(($H621-$G621)*$F621*IF($E621="Short",-1,1),2))</f>
        <v/>
      </c>
      <c r="O621" s="13">
        <f>IF($N621="","",ROUND($N621-N($J621),2))</f>
        <v/>
      </c>
      <c r="P621" s="13">
        <f>IF(OR($F621="",$G621="",$I621=""),"",ABS($G621-$I621)*$F621)</f>
        <v/>
      </c>
      <c r="Q621" s="14">
        <f>IF(OR($O621="",$P621=""),"",IF($P621=0,"",$O621/$P621))</f>
        <v/>
      </c>
      <c r="R621" s="15">
        <f>IF(OR($B621="",$C621=""),"",ROUND(($C621-$B621)*1440,0))</f>
        <v/>
      </c>
      <c r="S621" s="16">
        <f>IF($O621="","",IF($O621&gt;0,"Win",IF($O621&lt;0,"Loss","Scratch")))</f>
        <v/>
      </c>
      <c r="T621" s="13">
        <f>IF($O621="","",SUM($O$2:$O621))</f>
        <v/>
      </c>
      <c r="U621" s="13">
        <f>IF($T621="","",$T621-MAX(0,MAX($T$2:$T621)))</f>
        <v/>
      </c>
    </row>
    <row r="622">
      <c r="A622" s="7" t="n"/>
      <c r="B622" s="8" t="n"/>
      <c r="C622" s="8" t="n"/>
      <c r="D622" s="9" t="n"/>
      <c r="E622" s="9" t="n"/>
      <c r="F622" s="10" t="n"/>
      <c r="G622" s="11" t="n"/>
      <c r="H622" s="11" t="n"/>
      <c r="I622" s="11" t="n"/>
      <c r="J622" s="12" t="n"/>
      <c r="K622" s="9" t="n"/>
      <c r="L622" s="9" t="n"/>
      <c r="M622" s="9" t="n"/>
      <c r="N622" s="13">
        <f>IF(OR($E622="",$F622="",$G622="",$H622=""),"",ROUND(($H622-$G622)*$F622*IF($E622="Short",-1,1),2))</f>
        <v/>
      </c>
      <c r="O622" s="13">
        <f>IF($N622="","",ROUND($N622-N($J622),2))</f>
        <v/>
      </c>
      <c r="P622" s="13">
        <f>IF(OR($F622="",$G622="",$I622=""),"",ABS($G622-$I622)*$F622)</f>
        <v/>
      </c>
      <c r="Q622" s="14">
        <f>IF(OR($O622="",$P622=""),"",IF($P622=0,"",$O622/$P622))</f>
        <v/>
      </c>
      <c r="R622" s="15">
        <f>IF(OR($B622="",$C622=""),"",ROUND(($C622-$B622)*1440,0))</f>
        <v/>
      </c>
      <c r="S622" s="16">
        <f>IF($O622="","",IF($O622&gt;0,"Win",IF($O622&lt;0,"Loss","Scratch")))</f>
        <v/>
      </c>
      <c r="T622" s="13">
        <f>IF($O622="","",SUM($O$2:$O622))</f>
        <v/>
      </c>
      <c r="U622" s="13">
        <f>IF($T622="","",$T622-MAX(0,MAX($T$2:$T622)))</f>
        <v/>
      </c>
    </row>
    <row r="623">
      <c r="A623" s="7" t="n"/>
      <c r="B623" s="8" t="n"/>
      <c r="C623" s="8" t="n"/>
      <c r="D623" s="9" t="n"/>
      <c r="E623" s="9" t="n"/>
      <c r="F623" s="10" t="n"/>
      <c r="G623" s="11" t="n"/>
      <c r="H623" s="11" t="n"/>
      <c r="I623" s="11" t="n"/>
      <c r="J623" s="12" t="n"/>
      <c r="K623" s="9" t="n"/>
      <c r="L623" s="9" t="n"/>
      <c r="M623" s="9" t="n"/>
      <c r="N623" s="13">
        <f>IF(OR($E623="",$F623="",$G623="",$H623=""),"",ROUND(($H623-$G623)*$F623*IF($E623="Short",-1,1),2))</f>
        <v/>
      </c>
      <c r="O623" s="13">
        <f>IF($N623="","",ROUND($N623-N($J623),2))</f>
        <v/>
      </c>
      <c r="P623" s="13">
        <f>IF(OR($F623="",$G623="",$I623=""),"",ABS($G623-$I623)*$F623)</f>
        <v/>
      </c>
      <c r="Q623" s="14">
        <f>IF(OR($O623="",$P623=""),"",IF($P623=0,"",$O623/$P623))</f>
        <v/>
      </c>
      <c r="R623" s="15">
        <f>IF(OR($B623="",$C623=""),"",ROUND(($C623-$B623)*1440,0))</f>
        <v/>
      </c>
      <c r="S623" s="16">
        <f>IF($O623="","",IF($O623&gt;0,"Win",IF($O623&lt;0,"Loss","Scratch")))</f>
        <v/>
      </c>
      <c r="T623" s="13">
        <f>IF($O623="","",SUM($O$2:$O623))</f>
        <v/>
      </c>
      <c r="U623" s="13">
        <f>IF($T623="","",$T623-MAX(0,MAX($T$2:$T623)))</f>
        <v/>
      </c>
    </row>
    <row r="624">
      <c r="A624" s="7" t="n"/>
      <c r="B624" s="8" t="n"/>
      <c r="C624" s="8" t="n"/>
      <c r="D624" s="9" t="n"/>
      <c r="E624" s="9" t="n"/>
      <c r="F624" s="10" t="n"/>
      <c r="G624" s="11" t="n"/>
      <c r="H624" s="11" t="n"/>
      <c r="I624" s="11" t="n"/>
      <c r="J624" s="12" t="n"/>
      <c r="K624" s="9" t="n"/>
      <c r="L624" s="9" t="n"/>
      <c r="M624" s="9" t="n"/>
      <c r="N624" s="13">
        <f>IF(OR($E624="",$F624="",$G624="",$H624=""),"",ROUND(($H624-$G624)*$F624*IF($E624="Short",-1,1),2))</f>
        <v/>
      </c>
      <c r="O624" s="13">
        <f>IF($N624="","",ROUND($N624-N($J624),2))</f>
        <v/>
      </c>
      <c r="P624" s="13">
        <f>IF(OR($F624="",$G624="",$I624=""),"",ABS($G624-$I624)*$F624)</f>
        <v/>
      </c>
      <c r="Q624" s="14">
        <f>IF(OR($O624="",$P624=""),"",IF($P624=0,"",$O624/$P624))</f>
        <v/>
      </c>
      <c r="R624" s="15">
        <f>IF(OR($B624="",$C624=""),"",ROUND(($C624-$B624)*1440,0))</f>
        <v/>
      </c>
      <c r="S624" s="16">
        <f>IF($O624="","",IF($O624&gt;0,"Win",IF($O624&lt;0,"Loss","Scratch")))</f>
        <v/>
      </c>
      <c r="T624" s="13">
        <f>IF($O624="","",SUM($O$2:$O624))</f>
        <v/>
      </c>
      <c r="U624" s="13">
        <f>IF($T624="","",$T624-MAX(0,MAX($T$2:$T624)))</f>
        <v/>
      </c>
    </row>
    <row r="625">
      <c r="A625" s="7" t="n"/>
      <c r="B625" s="8" t="n"/>
      <c r="C625" s="8" t="n"/>
      <c r="D625" s="9" t="n"/>
      <c r="E625" s="9" t="n"/>
      <c r="F625" s="10" t="n"/>
      <c r="G625" s="11" t="n"/>
      <c r="H625" s="11" t="n"/>
      <c r="I625" s="11" t="n"/>
      <c r="J625" s="12" t="n"/>
      <c r="K625" s="9" t="n"/>
      <c r="L625" s="9" t="n"/>
      <c r="M625" s="9" t="n"/>
      <c r="N625" s="13">
        <f>IF(OR($E625="",$F625="",$G625="",$H625=""),"",ROUND(($H625-$G625)*$F625*IF($E625="Short",-1,1),2))</f>
        <v/>
      </c>
      <c r="O625" s="13">
        <f>IF($N625="","",ROUND($N625-N($J625),2))</f>
        <v/>
      </c>
      <c r="P625" s="13">
        <f>IF(OR($F625="",$G625="",$I625=""),"",ABS($G625-$I625)*$F625)</f>
        <v/>
      </c>
      <c r="Q625" s="14">
        <f>IF(OR($O625="",$P625=""),"",IF($P625=0,"",$O625/$P625))</f>
        <v/>
      </c>
      <c r="R625" s="15">
        <f>IF(OR($B625="",$C625=""),"",ROUND(($C625-$B625)*1440,0))</f>
        <v/>
      </c>
      <c r="S625" s="16">
        <f>IF($O625="","",IF($O625&gt;0,"Win",IF($O625&lt;0,"Loss","Scratch")))</f>
        <v/>
      </c>
      <c r="T625" s="13">
        <f>IF($O625="","",SUM($O$2:$O625))</f>
        <v/>
      </c>
      <c r="U625" s="13">
        <f>IF($T625="","",$T625-MAX(0,MAX($T$2:$T625)))</f>
        <v/>
      </c>
    </row>
    <row r="626">
      <c r="A626" s="7" t="n"/>
      <c r="B626" s="8" t="n"/>
      <c r="C626" s="8" t="n"/>
      <c r="D626" s="9" t="n"/>
      <c r="E626" s="9" t="n"/>
      <c r="F626" s="10" t="n"/>
      <c r="G626" s="11" t="n"/>
      <c r="H626" s="11" t="n"/>
      <c r="I626" s="11" t="n"/>
      <c r="J626" s="12" t="n"/>
      <c r="K626" s="9" t="n"/>
      <c r="L626" s="9" t="n"/>
      <c r="M626" s="9" t="n"/>
      <c r="N626" s="13">
        <f>IF(OR($E626="",$F626="",$G626="",$H626=""),"",ROUND(($H626-$G626)*$F626*IF($E626="Short",-1,1),2))</f>
        <v/>
      </c>
      <c r="O626" s="13">
        <f>IF($N626="","",ROUND($N626-N($J626),2))</f>
        <v/>
      </c>
      <c r="P626" s="13">
        <f>IF(OR($F626="",$G626="",$I626=""),"",ABS($G626-$I626)*$F626)</f>
        <v/>
      </c>
      <c r="Q626" s="14">
        <f>IF(OR($O626="",$P626=""),"",IF($P626=0,"",$O626/$P626))</f>
        <v/>
      </c>
      <c r="R626" s="15">
        <f>IF(OR($B626="",$C626=""),"",ROUND(($C626-$B626)*1440,0))</f>
        <v/>
      </c>
      <c r="S626" s="16">
        <f>IF($O626="","",IF($O626&gt;0,"Win",IF($O626&lt;0,"Loss","Scratch")))</f>
        <v/>
      </c>
      <c r="T626" s="13">
        <f>IF($O626="","",SUM($O$2:$O626))</f>
        <v/>
      </c>
      <c r="U626" s="13">
        <f>IF($T626="","",$T626-MAX(0,MAX($T$2:$T626)))</f>
        <v/>
      </c>
    </row>
    <row r="627">
      <c r="A627" s="7" t="n"/>
      <c r="B627" s="8" t="n"/>
      <c r="C627" s="8" t="n"/>
      <c r="D627" s="9" t="n"/>
      <c r="E627" s="9" t="n"/>
      <c r="F627" s="10" t="n"/>
      <c r="G627" s="11" t="n"/>
      <c r="H627" s="11" t="n"/>
      <c r="I627" s="11" t="n"/>
      <c r="J627" s="12" t="n"/>
      <c r="K627" s="9" t="n"/>
      <c r="L627" s="9" t="n"/>
      <c r="M627" s="9" t="n"/>
      <c r="N627" s="13">
        <f>IF(OR($E627="",$F627="",$G627="",$H627=""),"",ROUND(($H627-$G627)*$F627*IF($E627="Short",-1,1),2))</f>
        <v/>
      </c>
      <c r="O627" s="13">
        <f>IF($N627="","",ROUND($N627-N($J627),2))</f>
        <v/>
      </c>
      <c r="P627" s="13">
        <f>IF(OR($F627="",$G627="",$I627=""),"",ABS($G627-$I627)*$F627)</f>
        <v/>
      </c>
      <c r="Q627" s="14">
        <f>IF(OR($O627="",$P627=""),"",IF($P627=0,"",$O627/$P627))</f>
        <v/>
      </c>
      <c r="R627" s="15">
        <f>IF(OR($B627="",$C627=""),"",ROUND(($C627-$B627)*1440,0))</f>
        <v/>
      </c>
      <c r="S627" s="16">
        <f>IF($O627="","",IF($O627&gt;0,"Win",IF($O627&lt;0,"Loss","Scratch")))</f>
        <v/>
      </c>
      <c r="T627" s="13">
        <f>IF($O627="","",SUM($O$2:$O627))</f>
        <v/>
      </c>
      <c r="U627" s="13">
        <f>IF($T627="","",$T627-MAX(0,MAX($T$2:$T627)))</f>
        <v/>
      </c>
    </row>
    <row r="628">
      <c r="A628" s="7" t="n"/>
      <c r="B628" s="8" t="n"/>
      <c r="C628" s="8" t="n"/>
      <c r="D628" s="9" t="n"/>
      <c r="E628" s="9" t="n"/>
      <c r="F628" s="10" t="n"/>
      <c r="G628" s="11" t="n"/>
      <c r="H628" s="11" t="n"/>
      <c r="I628" s="11" t="n"/>
      <c r="J628" s="12" t="n"/>
      <c r="K628" s="9" t="n"/>
      <c r="L628" s="9" t="n"/>
      <c r="M628" s="9" t="n"/>
      <c r="N628" s="13">
        <f>IF(OR($E628="",$F628="",$G628="",$H628=""),"",ROUND(($H628-$G628)*$F628*IF($E628="Short",-1,1),2))</f>
        <v/>
      </c>
      <c r="O628" s="13">
        <f>IF($N628="","",ROUND($N628-N($J628),2))</f>
        <v/>
      </c>
      <c r="P628" s="13">
        <f>IF(OR($F628="",$G628="",$I628=""),"",ABS($G628-$I628)*$F628)</f>
        <v/>
      </c>
      <c r="Q628" s="14">
        <f>IF(OR($O628="",$P628=""),"",IF($P628=0,"",$O628/$P628))</f>
        <v/>
      </c>
      <c r="R628" s="15">
        <f>IF(OR($B628="",$C628=""),"",ROUND(($C628-$B628)*1440,0))</f>
        <v/>
      </c>
      <c r="S628" s="16">
        <f>IF($O628="","",IF($O628&gt;0,"Win",IF($O628&lt;0,"Loss","Scratch")))</f>
        <v/>
      </c>
      <c r="T628" s="13">
        <f>IF($O628="","",SUM($O$2:$O628))</f>
        <v/>
      </c>
      <c r="U628" s="13">
        <f>IF($T628="","",$T628-MAX(0,MAX($T$2:$T628)))</f>
        <v/>
      </c>
    </row>
    <row r="629">
      <c r="A629" s="7" t="n"/>
      <c r="B629" s="8" t="n"/>
      <c r="C629" s="8" t="n"/>
      <c r="D629" s="9" t="n"/>
      <c r="E629" s="9" t="n"/>
      <c r="F629" s="10" t="n"/>
      <c r="G629" s="11" t="n"/>
      <c r="H629" s="11" t="n"/>
      <c r="I629" s="11" t="n"/>
      <c r="J629" s="12" t="n"/>
      <c r="K629" s="9" t="n"/>
      <c r="L629" s="9" t="n"/>
      <c r="M629" s="9" t="n"/>
      <c r="N629" s="13">
        <f>IF(OR($E629="",$F629="",$G629="",$H629=""),"",ROUND(($H629-$G629)*$F629*IF($E629="Short",-1,1),2))</f>
        <v/>
      </c>
      <c r="O629" s="13">
        <f>IF($N629="","",ROUND($N629-N($J629),2))</f>
        <v/>
      </c>
      <c r="P629" s="13">
        <f>IF(OR($F629="",$G629="",$I629=""),"",ABS($G629-$I629)*$F629)</f>
        <v/>
      </c>
      <c r="Q629" s="14">
        <f>IF(OR($O629="",$P629=""),"",IF($P629=0,"",$O629/$P629))</f>
        <v/>
      </c>
      <c r="R629" s="15">
        <f>IF(OR($B629="",$C629=""),"",ROUND(($C629-$B629)*1440,0))</f>
        <v/>
      </c>
      <c r="S629" s="16">
        <f>IF($O629="","",IF($O629&gt;0,"Win",IF($O629&lt;0,"Loss","Scratch")))</f>
        <v/>
      </c>
      <c r="T629" s="13">
        <f>IF($O629="","",SUM($O$2:$O629))</f>
        <v/>
      </c>
      <c r="U629" s="13">
        <f>IF($T629="","",$T629-MAX(0,MAX($T$2:$T629)))</f>
        <v/>
      </c>
    </row>
    <row r="630">
      <c r="A630" s="7" t="n"/>
      <c r="B630" s="8" t="n"/>
      <c r="C630" s="8" t="n"/>
      <c r="D630" s="9" t="n"/>
      <c r="E630" s="9" t="n"/>
      <c r="F630" s="10" t="n"/>
      <c r="G630" s="11" t="n"/>
      <c r="H630" s="11" t="n"/>
      <c r="I630" s="11" t="n"/>
      <c r="J630" s="12" t="n"/>
      <c r="K630" s="9" t="n"/>
      <c r="L630" s="9" t="n"/>
      <c r="M630" s="9" t="n"/>
      <c r="N630" s="13">
        <f>IF(OR($E630="",$F630="",$G630="",$H630=""),"",ROUND(($H630-$G630)*$F630*IF($E630="Short",-1,1),2))</f>
        <v/>
      </c>
      <c r="O630" s="13">
        <f>IF($N630="","",ROUND($N630-N($J630),2))</f>
        <v/>
      </c>
      <c r="P630" s="13">
        <f>IF(OR($F630="",$G630="",$I630=""),"",ABS($G630-$I630)*$F630)</f>
        <v/>
      </c>
      <c r="Q630" s="14">
        <f>IF(OR($O630="",$P630=""),"",IF($P630=0,"",$O630/$P630))</f>
        <v/>
      </c>
      <c r="R630" s="15">
        <f>IF(OR($B630="",$C630=""),"",ROUND(($C630-$B630)*1440,0))</f>
        <v/>
      </c>
      <c r="S630" s="16">
        <f>IF($O630="","",IF($O630&gt;0,"Win",IF($O630&lt;0,"Loss","Scratch")))</f>
        <v/>
      </c>
      <c r="T630" s="13">
        <f>IF($O630="","",SUM($O$2:$O630))</f>
        <v/>
      </c>
      <c r="U630" s="13">
        <f>IF($T630="","",$T630-MAX(0,MAX($T$2:$T630)))</f>
        <v/>
      </c>
    </row>
    <row r="631">
      <c r="A631" s="7" t="n"/>
      <c r="B631" s="8" t="n"/>
      <c r="C631" s="8" t="n"/>
      <c r="D631" s="9" t="n"/>
      <c r="E631" s="9" t="n"/>
      <c r="F631" s="10" t="n"/>
      <c r="G631" s="11" t="n"/>
      <c r="H631" s="11" t="n"/>
      <c r="I631" s="11" t="n"/>
      <c r="J631" s="12" t="n"/>
      <c r="K631" s="9" t="n"/>
      <c r="L631" s="9" t="n"/>
      <c r="M631" s="9" t="n"/>
      <c r="N631" s="13">
        <f>IF(OR($E631="",$F631="",$G631="",$H631=""),"",ROUND(($H631-$G631)*$F631*IF($E631="Short",-1,1),2))</f>
        <v/>
      </c>
      <c r="O631" s="13">
        <f>IF($N631="","",ROUND($N631-N($J631),2))</f>
        <v/>
      </c>
      <c r="P631" s="13">
        <f>IF(OR($F631="",$G631="",$I631=""),"",ABS($G631-$I631)*$F631)</f>
        <v/>
      </c>
      <c r="Q631" s="14">
        <f>IF(OR($O631="",$P631=""),"",IF($P631=0,"",$O631/$P631))</f>
        <v/>
      </c>
      <c r="R631" s="15">
        <f>IF(OR($B631="",$C631=""),"",ROUND(($C631-$B631)*1440,0))</f>
        <v/>
      </c>
      <c r="S631" s="16">
        <f>IF($O631="","",IF($O631&gt;0,"Win",IF($O631&lt;0,"Loss","Scratch")))</f>
        <v/>
      </c>
      <c r="T631" s="13">
        <f>IF($O631="","",SUM($O$2:$O631))</f>
        <v/>
      </c>
      <c r="U631" s="13">
        <f>IF($T631="","",$T631-MAX(0,MAX($T$2:$T631)))</f>
        <v/>
      </c>
    </row>
    <row r="632">
      <c r="A632" s="7" t="n"/>
      <c r="B632" s="8" t="n"/>
      <c r="C632" s="8" t="n"/>
      <c r="D632" s="9" t="n"/>
      <c r="E632" s="9" t="n"/>
      <c r="F632" s="10" t="n"/>
      <c r="G632" s="11" t="n"/>
      <c r="H632" s="11" t="n"/>
      <c r="I632" s="11" t="n"/>
      <c r="J632" s="12" t="n"/>
      <c r="K632" s="9" t="n"/>
      <c r="L632" s="9" t="n"/>
      <c r="M632" s="9" t="n"/>
      <c r="N632" s="13">
        <f>IF(OR($E632="",$F632="",$G632="",$H632=""),"",ROUND(($H632-$G632)*$F632*IF($E632="Short",-1,1),2))</f>
        <v/>
      </c>
      <c r="O632" s="13">
        <f>IF($N632="","",ROUND($N632-N($J632),2))</f>
        <v/>
      </c>
      <c r="P632" s="13">
        <f>IF(OR($F632="",$G632="",$I632=""),"",ABS($G632-$I632)*$F632)</f>
        <v/>
      </c>
      <c r="Q632" s="14">
        <f>IF(OR($O632="",$P632=""),"",IF($P632=0,"",$O632/$P632))</f>
        <v/>
      </c>
      <c r="R632" s="15">
        <f>IF(OR($B632="",$C632=""),"",ROUND(($C632-$B632)*1440,0))</f>
        <v/>
      </c>
      <c r="S632" s="16">
        <f>IF($O632="","",IF($O632&gt;0,"Win",IF($O632&lt;0,"Loss","Scratch")))</f>
        <v/>
      </c>
      <c r="T632" s="13">
        <f>IF($O632="","",SUM($O$2:$O632))</f>
        <v/>
      </c>
      <c r="U632" s="13">
        <f>IF($T632="","",$T632-MAX(0,MAX($T$2:$T632)))</f>
        <v/>
      </c>
    </row>
    <row r="633">
      <c r="A633" s="7" t="n"/>
      <c r="B633" s="8" t="n"/>
      <c r="C633" s="8" t="n"/>
      <c r="D633" s="9" t="n"/>
      <c r="E633" s="9" t="n"/>
      <c r="F633" s="10" t="n"/>
      <c r="G633" s="11" t="n"/>
      <c r="H633" s="11" t="n"/>
      <c r="I633" s="11" t="n"/>
      <c r="J633" s="12" t="n"/>
      <c r="K633" s="9" t="n"/>
      <c r="L633" s="9" t="n"/>
      <c r="M633" s="9" t="n"/>
      <c r="N633" s="13">
        <f>IF(OR($E633="",$F633="",$G633="",$H633=""),"",ROUND(($H633-$G633)*$F633*IF($E633="Short",-1,1),2))</f>
        <v/>
      </c>
      <c r="O633" s="13">
        <f>IF($N633="","",ROUND($N633-N($J633),2))</f>
        <v/>
      </c>
      <c r="P633" s="13">
        <f>IF(OR($F633="",$G633="",$I633=""),"",ABS($G633-$I633)*$F633)</f>
        <v/>
      </c>
      <c r="Q633" s="14">
        <f>IF(OR($O633="",$P633=""),"",IF($P633=0,"",$O633/$P633))</f>
        <v/>
      </c>
      <c r="R633" s="15">
        <f>IF(OR($B633="",$C633=""),"",ROUND(($C633-$B633)*1440,0))</f>
        <v/>
      </c>
      <c r="S633" s="16">
        <f>IF($O633="","",IF($O633&gt;0,"Win",IF($O633&lt;0,"Loss","Scratch")))</f>
        <v/>
      </c>
      <c r="T633" s="13">
        <f>IF($O633="","",SUM($O$2:$O633))</f>
        <v/>
      </c>
      <c r="U633" s="13">
        <f>IF($T633="","",$T633-MAX(0,MAX($T$2:$T633)))</f>
        <v/>
      </c>
    </row>
    <row r="634">
      <c r="A634" s="7" t="n"/>
      <c r="B634" s="8" t="n"/>
      <c r="C634" s="8" t="n"/>
      <c r="D634" s="9" t="n"/>
      <c r="E634" s="9" t="n"/>
      <c r="F634" s="10" t="n"/>
      <c r="G634" s="11" t="n"/>
      <c r="H634" s="11" t="n"/>
      <c r="I634" s="11" t="n"/>
      <c r="J634" s="12" t="n"/>
      <c r="K634" s="9" t="n"/>
      <c r="L634" s="9" t="n"/>
      <c r="M634" s="9" t="n"/>
      <c r="N634" s="13">
        <f>IF(OR($E634="",$F634="",$G634="",$H634=""),"",ROUND(($H634-$G634)*$F634*IF($E634="Short",-1,1),2))</f>
        <v/>
      </c>
      <c r="O634" s="13">
        <f>IF($N634="","",ROUND($N634-N($J634),2))</f>
        <v/>
      </c>
      <c r="P634" s="13">
        <f>IF(OR($F634="",$G634="",$I634=""),"",ABS($G634-$I634)*$F634)</f>
        <v/>
      </c>
      <c r="Q634" s="14">
        <f>IF(OR($O634="",$P634=""),"",IF($P634=0,"",$O634/$P634))</f>
        <v/>
      </c>
      <c r="R634" s="15">
        <f>IF(OR($B634="",$C634=""),"",ROUND(($C634-$B634)*1440,0))</f>
        <v/>
      </c>
      <c r="S634" s="16">
        <f>IF($O634="","",IF($O634&gt;0,"Win",IF($O634&lt;0,"Loss","Scratch")))</f>
        <v/>
      </c>
      <c r="T634" s="13">
        <f>IF($O634="","",SUM($O$2:$O634))</f>
        <v/>
      </c>
      <c r="U634" s="13">
        <f>IF($T634="","",$T634-MAX(0,MAX($T$2:$T634)))</f>
        <v/>
      </c>
    </row>
    <row r="635">
      <c r="A635" s="7" t="n"/>
      <c r="B635" s="8" t="n"/>
      <c r="C635" s="8" t="n"/>
      <c r="D635" s="9" t="n"/>
      <c r="E635" s="9" t="n"/>
      <c r="F635" s="10" t="n"/>
      <c r="G635" s="11" t="n"/>
      <c r="H635" s="11" t="n"/>
      <c r="I635" s="11" t="n"/>
      <c r="J635" s="12" t="n"/>
      <c r="K635" s="9" t="n"/>
      <c r="L635" s="9" t="n"/>
      <c r="M635" s="9" t="n"/>
      <c r="N635" s="13">
        <f>IF(OR($E635="",$F635="",$G635="",$H635=""),"",ROUND(($H635-$G635)*$F635*IF($E635="Short",-1,1),2))</f>
        <v/>
      </c>
      <c r="O635" s="13">
        <f>IF($N635="","",ROUND($N635-N($J635),2))</f>
        <v/>
      </c>
      <c r="P635" s="13">
        <f>IF(OR($F635="",$G635="",$I635=""),"",ABS($G635-$I635)*$F635)</f>
        <v/>
      </c>
      <c r="Q635" s="14">
        <f>IF(OR($O635="",$P635=""),"",IF($P635=0,"",$O635/$P635))</f>
        <v/>
      </c>
      <c r="R635" s="15">
        <f>IF(OR($B635="",$C635=""),"",ROUND(($C635-$B635)*1440,0))</f>
        <v/>
      </c>
      <c r="S635" s="16">
        <f>IF($O635="","",IF($O635&gt;0,"Win",IF($O635&lt;0,"Loss","Scratch")))</f>
        <v/>
      </c>
      <c r="T635" s="13">
        <f>IF($O635="","",SUM($O$2:$O635))</f>
        <v/>
      </c>
      <c r="U635" s="13">
        <f>IF($T635="","",$T635-MAX(0,MAX($T$2:$T635)))</f>
        <v/>
      </c>
    </row>
    <row r="636">
      <c r="A636" s="7" t="n"/>
      <c r="B636" s="8" t="n"/>
      <c r="C636" s="8" t="n"/>
      <c r="D636" s="9" t="n"/>
      <c r="E636" s="9" t="n"/>
      <c r="F636" s="10" t="n"/>
      <c r="G636" s="11" t="n"/>
      <c r="H636" s="11" t="n"/>
      <c r="I636" s="11" t="n"/>
      <c r="J636" s="12" t="n"/>
      <c r="K636" s="9" t="n"/>
      <c r="L636" s="9" t="n"/>
      <c r="M636" s="9" t="n"/>
      <c r="N636" s="13">
        <f>IF(OR($E636="",$F636="",$G636="",$H636=""),"",ROUND(($H636-$G636)*$F636*IF($E636="Short",-1,1),2))</f>
        <v/>
      </c>
      <c r="O636" s="13">
        <f>IF($N636="","",ROUND($N636-N($J636),2))</f>
        <v/>
      </c>
      <c r="P636" s="13">
        <f>IF(OR($F636="",$G636="",$I636=""),"",ABS($G636-$I636)*$F636)</f>
        <v/>
      </c>
      <c r="Q636" s="14">
        <f>IF(OR($O636="",$P636=""),"",IF($P636=0,"",$O636/$P636))</f>
        <v/>
      </c>
      <c r="R636" s="15">
        <f>IF(OR($B636="",$C636=""),"",ROUND(($C636-$B636)*1440,0))</f>
        <v/>
      </c>
      <c r="S636" s="16">
        <f>IF($O636="","",IF($O636&gt;0,"Win",IF($O636&lt;0,"Loss","Scratch")))</f>
        <v/>
      </c>
      <c r="T636" s="13">
        <f>IF($O636="","",SUM($O$2:$O636))</f>
        <v/>
      </c>
      <c r="U636" s="13">
        <f>IF($T636="","",$T636-MAX(0,MAX($T$2:$T636)))</f>
        <v/>
      </c>
    </row>
    <row r="637">
      <c r="A637" s="7" t="n"/>
      <c r="B637" s="8" t="n"/>
      <c r="C637" s="8" t="n"/>
      <c r="D637" s="9" t="n"/>
      <c r="E637" s="9" t="n"/>
      <c r="F637" s="10" t="n"/>
      <c r="G637" s="11" t="n"/>
      <c r="H637" s="11" t="n"/>
      <c r="I637" s="11" t="n"/>
      <c r="J637" s="12" t="n"/>
      <c r="K637" s="9" t="n"/>
      <c r="L637" s="9" t="n"/>
      <c r="M637" s="9" t="n"/>
      <c r="N637" s="13">
        <f>IF(OR($E637="",$F637="",$G637="",$H637=""),"",ROUND(($H637-$G637)*$F637*IF($E637="Short",-1,1),2))</f>
        <v/>
      </c>
      <c r="O637" s="13">
        <f>IF($N637="","",ROUND($N637-N($J637),2))</f>
        <v/>
      </c>
      <c r="P637" s="13">
        <f>IF(OR($F637="",$G637="",$I637=""),"",ABS($G637-$I637)*$F637)</f>
        <v/>
      </c>
      <c r="Q637" s="14">
        <f>IF(OR($O637="",$P637=""),"",IF($P637=0,"",$O637/$P637))</f>
        <v/>
      </c>
      <c r="R637" s="15">
        <f>IF(OR($B637="",$C637=""),"",ROUND(($C637-$B637)*1440,0))</f>
        <v/>
      </c>
      <c r="S637" s="16">
        <f>IF($O637="","",IF($O637&gt;0,"Win",IF($O637&lt;0,"Loss","Scratch")))</f>
        <v/>
      </c>
      <c r="T637" s="13">
        <f>IF($O637="","",SUM($O$2:$O637))</f>
        <v/>
      </c>
      <c r="U637" s="13">
        <f>IF($T637="","",$T637-MAX(0,MAX($T$2:$T637)))</f>
        <v/>
      </c>
    </row>
    <row r="638">
      <c r="A638" s="7" t="n"/>
      <c r="B638" s="8" t="n"/>
      <c r="C638" s="8" t="n"/>
      <c r="D638" s="9" t="n"/>
      <c r="E638" s="9" t="n"/>
      <c r="F638" s="10" t="n"/>
      <c r="G638" s="11" t="n"/>
      <c r="H638" s="11" t="n"/>
      <c r="I638" s="11" t="n"/>
      <c r="J638" s="12" t="n"/>
      <c r="K638" s="9" t="n"/>
      <c r="L638" s="9" t="n"/>
      <c r="M638" s="9" t="n"/>
      <c r="N638" s="13">
        <f>IF(OR($E638="",$F638="",$G638="",$H638=""),"",ROUND(($H638-$G638)*$F638*IF($E638="Short",-1,1),2))</f>
        <v/>
      </c>
      <c r="O638" s="13">
        <f>IF($N638="","",ROUND($N638-N($J638),2))</f>
        <v/>
      </c>
      <c r="P638" s="13">
        <f>IF(OR($F638="",$G638="",$I638=""),"",ABS($G638-$I638)*$F638)</f>
        <v/>
      </c>
      <c r="Q638" s="14">
        <f>IF(OR($O638="",$P638=""),"",IF($P638=0,"",$O638/$P638))</f>
        <v/>
      </c>
      <c r="R638" s="15">
        <f>IF(OR($B638="",$C638=""),"",ROUND(($C638-$B638)*1440,0))</f>
        <v/>
      </c>
      <c r="S638" s="16">
        <f>IF($O638="","",IF($O638&gt;0,"Win",IF($O638&lt;0,"Loss","Scratch")))</f>
        <v/>
      </c>
      <c r="T638" s="13">
        <f>IF($O638="","",SUM($O$2:$O638))</f>
        <v/>
      </c>
      <c r="U638" s="13">
        <f>IF($T638="","",$T638-MAX(0,MAX($T$2:$T638)))</f>
        <v/>
      </c>
    </row>
    <row r="639">
      <c r="A639" s="7" t="n"/>
      <c r="B639" s="8" t="n"/>
      <c r="C639" s="8" t="n"/>
      <c r="D639" s="9" t="n"/>
      <c r="E639" s="9" t="n"/>
      <c r="F639" s="10" t="n"/>
      <c r="G639" s="11" t="n"/>
      <c r="H639" s="11" t="n"/>
      <c r="I639" s="11" t="n"/>
      <c r="J639" s="12" t="n"/>
      <c r="K639" s="9" t="n"/>
      <c r="L639" s="9" t="n"/>
      <c r="M639" s="9" t="n"/>
      <c r="N639" s="13">
        <f>IF(OR($E639="",$F639="",$G639="",$H639=""),"",ROUND(($H639-$G639)*$F639*IF($E639="Short",-1,1),2))</f>
        <v/>
      </c>
      <c r="O639" s="13">
        <f>IF($N639="","",ROUND($N639-N($J639),2))</f>
        <v/>
      </c>
      <c r="P639" s="13">
        <f>IF(OR($F639="",$G639="",$I639=""),"",ABS($G639-$I639)*$F639)</f>
        <v/>
      </c>
      <c r="Q639" s="14">
        <f>IF(OR($O639="",$P639=""),"",IF($P639=0,"",$O639/$P639))</f>
        <v/>
      </c>
      <c r="R639" s="15">
        <f>IF(OR($B639="",$C639=""),"",ROUND(($C639-$B639)*1440,0))</f>
        <v/>
      </c>
      <c r="S639" s="16">
        <f>IF($O639="","",IF($O639&gt;0,"Win",IF($O639&lt;0,"Loss","Scratch")))</f>
        <v/>
      </c>
      <c r="T639" s="13">
        <f>IF($O639="","",SUM($O$2:$O639))</f>
        <v/>
      </c>
      <c r="U639" s="13">
        <f>IF($T639="","",$T639-MAX(0,MAX($T$2:$T639)))</f>
        <v/>
      </c>
    </row>
    <row r="640">
      <c r="A640" s="7" t="n"/>
      <c r="B640" s="8" t="n"/>
      <c r="C640" s="8" t="n"/>
      <c r="D640" s="9" t="n"/>
      <c r="E640" s="9" t="n"/>
      <c r="F640" s="10" t="n"/>
      <c r="G640" s="11" t="n"/>
      <c r="H640" s="11" t="n"/>
      <c r="I640" s="11" t="n"/>
      <c r="J640" s="12" t="n"/>
      <c r="K640" s="9" t="n"/>
      <c r="L640" s="9" t="n"/>
      <c r="M640" s="9" t="n"/>
      <c r="N640" s="13">
        <f>IF(OR($E640="",$F640="",$G640="",$H640=""),"",ROUND(($H640-$G640)*$F640*IF($E640="Short",-1,1),2))</f>
        <v/>
      </c>
      <c r="O640" s="13">
        <f>IF($N640="","",ROUND($N640-N($J640),2))</f>
        <v/>
      </c>
      <c r="P640" s="13">
        <f>IF(OR($F640="",$G640="",$I640=""),"",ABS($G640-$I640)*$F640)</f>
        <v/>
      </c>
      <c r="Q640" s="14">
        <f>IF(OR($O640="",$P640=""),"",IF($P640=0,"",$O640/$P640))</f>
        <v/>
      </c>
      <c r="R640" s="15">
        <f>IF(OR($B640="",$C640=""),"",ROUND(($C640-$B640)*1440,0))</f>
        <v/>
      </c>
      <c r="S640" s="16">
        <f>IF($O640="","",IF($O640&gt;0,"Win",IF($O640&lt;0,"Loss","Scratch")))</f>
        <v/>
      </c>
      <c r="T640" s="13">
        <f>IF($O640="","",SUM($O$2:$O640))</f>
        <v/>
      </c>
      <c r="U640" s="13">
        <f>IF($T640="","",$T640-MAX(0,MAX($T$2:$T640)))</f>
        <v/>
      </c>
    </row>
    <row r="641">
      <c r="A641" s="7" t="n"/>
      <c r="B641" s="8" t="n"/>
      <c r="C641" s="8" t="n"/>
      <c r="D641" s="9" t="n"/>
      <c r="E641" s="9" t="n"/>
      <c r="F641" s="10" t="n"/>
      <c r="G641" s="11" t="n"/>
      <c r="H641" s="11" t="n"/>
      <c r="I641" s="11" t="n"/>
      <c r="J641" s="12" t="n"/>
      <c r="K641" s="9" t="n"/>
      <c r="L641" s="9" t="n"/>
      <c r="M641" s="9" t="n"/>
      <c r="N641" s="13">
        <f>IF(OR($E641="",$F641="",$G641="",$H641=""),"",ROUND(($H641-$G641)*$F641*IF($E641="Short",-1,1),2))</f>
        <v/>
      </c>
      <c r="O641" s="13">
        <f>IF($N641="","",ROUND($N641-N($J641),2))</f>
        <v/>
      </c>
      <c r="P641" s="13">
        <f>IF(OR($F641="",$G641="",$I641=""),"",ABS($G641-$I641)*$F641)</f>
        <v/>
      </c>
      <c r="Q641" s="14">
        <f>IF(OR($O641="",$P641=""),"",IF($P641=0,"",$O641/$P641))</f>
        <v/>
      </c>
      <c r="R641" s="15">
        <f>IF(OR($B641="",$C641=""),"",ROUND(($C641-$B641)*1440,0))</f>
        <v/>
      </c>
      <c r="S641" s="16">
        <f>IF($O641="","",IF($O641&gt;0,"Win",IF($O641&lt;0,"Loss","Scratch")))</f>
        <v/>
      </c>
      <c r="T641" s="13">
        <f>IF($O641="","",SUM($O$2:$O641))</f>
        <v/>
      </c>
      <c r="U641" s="13">
        <f>IF($T641="","",$T641-MAX(0,MAX($T$2:$T641)))</f>
        <v/>
      </c>
    </row>
    <row r="642">
      <c r="A642" s="7" t="n"/>
      <c r="B642" s="8" t="n"/>
      <c r="C642" s="8" t="n"/>
      <c r="D642" s="9" t="n"/>
      <c r="E642" s="9" t="n"/>
      <c r="F642" s="10" t="n"/>
      <c r="G642" s="11" t="n"/>
      <c r="H642" s="11" t="n"/>
      <c r="I642" s="11" t="n"/>
      <c r="J642" s="12" t="n"/>
      <c r="K642" s="9" t="n"/>
      <c r="L642" s="9" t="n"/>
      <c r="M642" s="9" t="n"/>
      <c r="N642" s="13">
        <f>IF(OR($E642="",$F642="",$G642="",$H642=""),"",ROUND(($H642-$G642)*$F642*IF($E642="Short",-1,1),2))</f>
        <v/>
      </c>
      <c r="O642" s="13">
        <f>IF($N642="","",ROUND($N642-N($J642),2))</f>
        <v/>
      </c>
      <c r="P642" s="13">
        <f>IF(OR($F642="",$G642="",$I642=""),"",ABS($G642-$I642)*$F642)</f>
        <v/>
      </c>
      <c r="Q642" s="14">
        <f>IF(OR($O642="",$P642=""),"",IF($P642=0,"",$O642/$P642))</f>
        <v/>
      </c>
      <c r="R642" s="15">
        <f>IF(OR($B642="",$C642=""),"",ROUND(($C642-$B642)*1440,0))</f>
        <v/>
      </c>
      <c r="S642" s="16">
        <f>IF($O642="","",IF($O642&gt;0,"Win",IF($O642&lt;0,"Loss","Scratch")))</f>
        <v/>
      </c>
      <c r="T642" s="13">
        <f>IF($O642="","",SUM($O$2:$O642))</f>
        <v/>
      </c>
      <c r="U642" s="13">
        <f>IF($T642="","",$T642-MAX(0,MAX($T$2:$T642)))</f>
        <v/>
      </c>
    </row>
    <row r="643">
      <c r="A643" s="7" t="n"/>
      <c r="B643" s="8" t="n"/>
      <c r="C643" s="8" t="n"/>
      <c r="D643" s="9" t="n"/>
      <c r="E643" s="9" t="n"/>
      <c r="F643" s="10" t="n"/>
      <c r="G643" s="11" t="n"/>
      <c r="H643" s="11" t="n"/>
      <c r="I643" s="11" t="n"/>
      <c r="J643" s="12" t="n"/>
      <c r="K643" s="9" t="n"/>
      <c r="L643" s="9" t="n"/>
      <c r="M643" s="9" t="n"/>
      <c r="N643" s="13">
        <f>IF(OR($E643="",$F643="",$G643="",$H643=""),"",ROUND(($H643-$G643)*$F643*IF($E643="Short",-1,1),2))</f>
        <v/>
      </c>
      <c r="O643" s="13">
        <f>IF($N643="","",ROUND($N643-N($J643),2))</f>
        <v/>
      </c>
      <c r="P643" s="13">
        <f>IF(OR($F643="",$G643="",$I643=""),"",ABS($G643-$I643)*$F643)</f>
        <v/>
      </c>
      <c r="Q643" s="14">
        <f>IF(OR($O643="",$P643=""),"",IF($P643=0,"",$O643/$P643))</f>
        <v/>
      </c>
      <c r="R643" s="15">
        <f>IF(OR($B643="",$C643=""),"",ROUND(($C643-$B643)*1440,0))</f>
        <v/>
      </c>
      <c r="S643" s="16">
        <f>IF($O643="","",IF($O643&gt;0,"Win",IF($O643&lt;0,"Loss","Scratch")))</f>
        <v/>
      </c>
      <c r="T643" s="13">
        <f>IF($O643="","",SUM($O$2:$O643))</f>
        <v/>
      </c>
      <c r="U643" s="13">
        <f>IF($T643="","",$T643-MAX(0,MAX($T$2:$T643)))</f>
        <v/>
      </c>
    </row>
    <row r="644">
      <c r="A644" s="7" t="n"/>
      <c r="B644" s="8" t="n"/>
      <c r="C644" s="8" t="n"/>
      <c r="D644" s="9" t="n"/>
      <c r="E644" s="9" t="n"/>
      <c r="F644" s="10" t="n"/>
      <c r="G644" s="11" t="n"/>
      <c r="H644" s="11" t="n"/>
      <c r="I644" s="11" t="n"/>
      <c r="J644" s="12" t="n"/>
      <c r="K644" s="9" t="n"/>
      <c r="L644" s="9" t="n"/>
      <c r="M644" s="9" t="n"/>
      <c r="N644" s="13">
        <f>IF(OR($E644="",$F644="",$G644="",$H644=""),"",ROUND(($H644-$G644)*$F644*IF($E644="Short",-1,1),2))</f>
        <v/>
      </c>
      <c r="O644" s="13">
        <f>IF($N644="","",ROUND($N644-N($J644),2))</f>
        <v/>
      </c>
      <c r="P644" s="13">
        <f>IF(OR($F644="",$G644="",$I644=""),"",ABS($G644-$I644)*$F644)</f>
        <v/>
      </c>
      <c r="Q644" s="14">
        <f>IF(OR($O644="",$P644=""),"",IF($P644=0,"",$O644/$P644))</f>
        <v/>
      </c>
      <c r="R644" s="15">
        <f>IF(OR($B644="",$C644=""),"",ROUND(($C644-$B644)*1440,0))</f>
        <v/>
      </c>
      <c r="S644" s="16">
        <f>IF($O644="","",IF($O644&gt;0,"Win",IF($O644&lt;0,"Loss","Scratch")))</f>
        <v/>
      </c>
      <c r="T644" s="13">
        <f>IF($O644="","",SUM($O$2:$O644))</f>
        <v/>
      </c>
      <c r="U644" s="13">
        <f>IF($T644="","",$T644-MAX(0,MAX($T$2:$T644)))</f>
        <v/>
      </c>
    </row>
    <row r="645">
      <c r="A645" s="7" t="n"/>
      <c r="B645" s="8" t="n"/>
      <c r="C645" s="8" t="n"/>
      <c r="D645" s="9" t="n"/>
      <c r="E645" s="9" t="n"/>
      <c r="F645" s="10" t="n"/>
      <c r="G645" s="11" t="n"/>
      <c r="H645" s="11" t="n"/>
      <c r="I645" s="11" t="n"/>
      <c r="J645" s="12" t="n"/>
      <c r="K645" s="9" t="n"/>
      <c r="L645" s="9" t="n"/>
      <c r="M645" s="9" t="n"/>
      <c r="N645" s="13">
        <f>IF(OR($E645="",$F645="",$G645="",$H645=""),"",ROUND(($H645-$G645)*$F645*IF($E645="Short",-1,1),2))</f>
        <v/>
      </c>
      <c r="O645" s="13">
        <f>IF($N645="","",ROUND($N645-N($J645),2))</f>
        <v/>
      </c>
      <c r="P645" s="13">
        <f>IF(OR($F645="",$G645="",$I645=""),"",ABS($G645-$I645)*$F645)</f>
        <v/>
      </c>
      <c r="Q645" s="14">
        <f>IF(OR($O645="",$P645=""),"",IF($P645=0,"",$O645/$P645))</f>
        <v/>
      </c>
      <c r="R645" s="15">
        <f>IF(OR($B645="",$C645=""),"",ROUND(($C645-$B645)*1440,0))</f>
        <v/>
      </c>
      <c r="S645" s="16">
        <f>IF($O645="","",IF($O645&gt;0,"Win",IF($O645&lt;0,"Loss","Scratch")))</f>
        <v/>
      </c>
      <c r="T645" s="13">
        <f>IF($O645="","",SUM($O$2:$O645))</f>
        <v/>
      </c>
      <c r="U645" s="13">
        <f>IF($T645="","",$T645-MAX(0,MAX($T$2:$T645)))</f>
        <v/>
      </c>
    </row>
    <row r="646">
      <c r="A646" s="7" t="n"/>
      <c r="B646" s="8" t="n"/>
      <c r="C646" s="8" t="n"/>
      <c r="D646" s="9" t="n"/>
      <c r="E646" s="9" t="n"/>
      <c r="F646" s="10" t="n"/>
      <c r="G646" s="11" t="n"/>
      <c r="H646" s="11" t="n"/>
      <c r="I646" s="11" t="n"/>
      <c r="J646" s="12" t="n"/>
      <c r="K646" s="9" t="n"/>
      <c r="L646" s="9" t="n"/>
      <c r="M646" s="9" t="n"/>
      <c r="N646" s="13">
        <f>IF(OR($E646="",$F646="",$G646="",$H646=""),"",ROUND(($H646-$G646)*$F646*IF($E646="Short",-1,1),2))</f>
        <v/>
      </c>
      <c r="O646" s="13">
        <f>IF($N646="","",ROUND($N646-N($J646),2))</f>
        <v/>
      </c>
      <c r="P646" s="13">
        <f>IF(OR($F646="",$G646="",$I646=""),"",ABS($G646-$I646)*$F646)</f>
        <v/>
      </c>
      <c r="Q646" s="14">
        <f>IF(OR($O646="",$P646=""),"",IF($P646=0,"",$O646/$P646))</f>
        <v/>
      </c>
      <c r="R646" s="15">
        <f>IF(OR($B646="",$C646=""),"",ROUND(($C646-$B646)*1440,0))</f>
        <v/>
      </c>
      <c r="S646" s="16">
        <f>IF($O646="","",IF($O646&gt;0,"Win",IF($O646&lt;0,"Loss","Scratch")))</f>
        <v/>
      </c>
      <c r="T646" s="13">
        <f>IF($O646="","",SUM($O$2:$O646))</f>
        <v/>
      </c>
      <c r="U646" s="13">
        <f>IF($T646="","",$T646-MAX(0,MAX($T$2:$T646)))</f>
        <v/>
      </c>
    </row>
    <row r="647">
      <c r="A647" s="7" t="n"/>
      <c r="B647" s="8" t="n"/>
      <c r="C647" s="8" t="n"/>
      <c r="D647" s="9" t="n"/>
      <c r="E647" s="9" t="n"/>
      <c r="F647" s="10" t="n"/>
      <c r="G647" s="11" t="n"/>
      <c r="H647" s="11" t="n"/>
      <c r="I647" s="11" t="n"/>
      <c r="J647" s="12" t="n"/>
      <c r="K647" s="9" t="n"/>
      <c r="L647" s="9" t="n"/>
      <c r="M647" s="9" t="n"/>
      <c r="N647" s="13">
        <f>IF(OR($E647="",$F647="",$G647="",$H647=""),"",ROUND(($H647-$G647)*$F647*IF($E647="Short",-1,1),2))</f>
        <v/>
      </c>
      <c r="O647" s="13">
        <f>IF($N647="","",ROUND($N647-N($J647),2))</f>
        <v/>
      </c>
      <c r="P647" s="13">
        <f>IF(OR($F647="",$G647="",$I647=""),"",ABS($G647-$I647)*$F647)</f>
        <v/>
      </c>
      <c r="Q647" s="14">
        <f>IF(OR($O647="",$P647=""),"",IF($P647=0,"",$O647/$P647))</f>
        <v/>
      </c>
      <c r="R647" s="15">
        <f>IF(OR($B647="",$C647=""),"",ROUND(($C647-$B647)*1440,0))</f>
        <v/>
      </c>
      <c r="S647" s="16">
        <f>IF($O647="","",IF($O647&gt;0,"Win",IF($O647&lt;0,"Loss","Scratch")))</f>
        <v/>
      </c>
      <c r="T647" s="13">
        <f>IF($O647="","",SUM($O$2:$O647))</f>
        <v/>
      </c>
      <c r="U647" s="13">
        <f>IF($T647="","",$T647-MAX(0,MAX($T$2:$T647)))</f>
        <v/>
      </c>
    </row>
    <row r="648">
      <c r="A648" s="7" t="n"/>
      <c r="B648" s="8" t="n"/>
      <c r="C648" s="8" t="n"/>
      <c r="D648" s="9" t="n"/>
      <c r="E648" s="9" t="n"/>
      <c r="F648" s="10" t="n"/>
      <c r="G648" s="11" t="n"/>
      <c r="H648" s="11" t="n"/>
      <c r="I648" s="11" t="n"/>
      <c r="J648" s="12" t="n"/>
      <c r="K648" s="9" t="n"/>
      <c r="L648" s="9" t="n"/>
      <c r="M648" s="9" t="n"/>
      <c r="N648" s="13">
        <f>IF(OR($E648="",$F648="",$G648="",$H648=""),"",ROUND(($H648-$G648)*$F648*IF($E648="Short",-1,1),2))</f>
        <v/>
      </c>
      <c r="O648" s="13">
        <f>IF($N648="","",ROUND($N648-N($J648),2))</f>
        <v/>
      </c>
      <c r="P648" s="13">
        <f>IF(OR($F648="",$G648="",$I648=""),"",ABS($G648-$I648)*$F648)</f>
        <v/>
      </c>
      <c r="Q648" s="14">
        <f>IF(OR($O648="",$P648=""),"",IF($P648=0,"",$O648/$P648))</f>
        <v/>
      </c>
      <c r="R648" s="15">
        <f>IF(OR($B648="",$C648=""),"",ROUND(($C648-$B648)*1440,0))</f>
        <v/>
      </c>
      <c r="S648" s="16">
        <f>IF($O648="","",IF($O648&gt;0,"Win",IF($O648&lt;0,"Loss","Scratch")))</f>
        <v/>
      </c>
      <c r="T648" s="13">
        <f>IF($O648="","",SUM($O$2:$O648))</f>
        <v/>
      </c>
      <c r="U648" s="13">
        <f>IF($T648="","",$T648-MAX(0,MAX($T$2:$T648)))</f>
        <v/>
      </c>
    </row>
    <row r="649">
      <c r="A649" s="7" t="n"/>
      <c r="B649" s="8" t="n"/>
      <c r="C649" s="8" t="n"/>
      <c r="D649" s="9" t="n"/>
      <c r="E649" s="9" t="n"/>
      <c r="F649" s="10" t="n"/>
      <c r="G649" s="11" t="n"/>
      <c r="H649" s="11" t="n"/>
      <c r="I649" s="11" t="n"/>
      <c r="J649" s="12" t="n"/>
      <c r="K649" s="9" t="n"/>
      <c r="L649" s="9" t="n"/>
      <c r="M649" s="9" t="n"/>
      <c r="N649" s="13">
        <f>IF(OR($E649="",$F649="",$G649="",$H649=""),"",ROUND(($H649-$G649)*$F649*IF($E649="Short",-1,1),2))</f>
        <v/>
      </c>
      <c r="O649" s="13">
        <f>IF($N649="","",ROUND($N649-N($J649),2))</f>
        <v/>
      </c>
      <c r="P649" s="13">
        <f>IF(OR($F649="",$G649="",$I649=""),"",ABS($G649-$I649)*$F649)</f>
        <v/>
      </c>
      <c r="Q649" s="14">
        <f>IF(OR($O649="",$P649=""),"",IF($P649=0,"",$O649/$P649))</f>
        <v/>
      </c>
      <c r="R649" s="15">
        <f>IF(OR($B649="",$C649=""),"",ROUND(($C649-$B649)*1440,0))</f>
        <v/>
      </c>
      <c r="S649" s="16">
        <f>IF($O649="","",IF($O649&gt;0,"Win",IF($O649&lt;0,"Loss","Scratch")))</f>
        <v/>
      </c>
      <c r="T649" s="13">
        <f>IF($O649="","",SUM($O$2:$O649))</f>
        <v/>
      </c>
      <c r="U649" s="13">
        <f>IF($T649="","",$T649-MAX(0,MAX($T$2:$T649)))</f>
        <v/>
      </c>
    </row>
    <row r="650">
      <c r="A650" s="7" t="n"/>
      <c r="B650" s="8" t="n"/>
      <c r="C650" s="8" t="n"/>
      <c r="D650" s="9" t="n"/>
      <c r="E650" s="9" t="n"/>
      <c r="F650" s="10" t="n"/>
      <c r="G650" s="11" t="n"/>
      <c r="H650" s="11" t="n"/>
      <c r="I650" s="11" t="n"/>
      <c r="J650" s="12" t="n"/>
      <c r="K650" s="9" t="n"/>
      <c r="L650" s="9" t="n"/>
      <c r="M650" s="9" t="n"/>
      <c r="N650" s="13">
        <f>IF(OR($E650="",$F650="",$G650="",$H650=""),"",ROUND(($H650-$G650)*$F650*IF($E650="Short",-1,1),2))</f>
        <v/>
      </c>
      <c r="O650" s="13">
        <f>IF($N650="","",ROUND($N650-N($J650),2))</f>
        <v/>
      </c>
      <c r="P650" s="13">
        <f>IF(OR($F650="",$G650="",$I650=""),"",ABS($G650-$I650)*$F650)</f>
        <v/>
      </c>
      <c r="Q650" s="14">
        <f>IF(OR($O650="",$P650=""),"",IF($P650=0,"",$O650/$P650))</f>
        <v/>
      </c>
      <c r="R650" s="15">
        <f>IF(OR($B650="",$C650=""),"",ROUND(($C650-$B650)*1440,0))</f>
        <v/>
      </c>
      <c r="S650" s="16">
        <f>IF($O650="","",IF($O650&gt;0,"Win",IF($O650&lt;0,"Loss","Scratch")))</f>
        <v/>
      </c>
      <c r="T650" s="13">
        <f>IF($O650="","",SUM($O$2:$O650))</f>
        <v/>
      </c>
      <c r="U650" s="13">
        <f>IF($T650="","",$T650-MAX(0,MAX($T$2:$T650)))</f>
        <v/>
      </c>
    </row>
    <row r="651">
      <c r="A651" s="7" t="n"/>
      <c r="B651" s="8" t="n"/>
      <c r="C651" s="8" t="n"/>
      <c r="D651" s="9" t="n"/>
      <c r="E651" s="9" t="n"/>
      <c r="F651" s="10" t="n"/>
      <c r="G651" s="11" t="n"/>
      <c r="H651" s="11" t="n"/>
      <c r="I651" s="11" t="n"/>
      <c r="J651" s="12" t="n"/>
      <c r="K651" s="9" t="n"/>
      <c r="L651" s="9" t="n"/>
      <c r="M651" s="9" t="n"/>
      <c r="N651" s="13">
        <f>IF(OR($E651="",$F651="",$G651="",$H651=""),"",ROUND(($H651-$G651)*$F651*IF($E651="Short",-1,1),2))</f>
        <v/>
      </c>
      <c r="O651" s="13">
        <f>IF($N651="","",ROUND($N651-N($J651),2))</f>
        <v/>
      </c>
      <c r="P651" s="13">
        <f>IF(OR($F651="",$G651="",$I651=""),"",ABS($G651-$I651)*$F651)</f>
        <v/>
      </c>
      <c r="Q651" s="14">
        <f>IF(OR($O651="",$P651=""),"",IF($P651=0,"",$O651/$P651))</f>
        <v/>
      </c>
      <c r="R651" s="15">
        <f>IF(OR($B651="",$C651=""),"",ROUND(($C651-$B651)*1440,0))</f>
        <v/>
      </c>
      <c r="S651" s="16">
        <f>IF($O651="","",IF($O651&gt;0,"Win",IF($O651&lt;0,"Loss","Scratch")))</f>
        <v/>
      </c>
      <c r="T651" s="13">
        <f>IF($O651="","",SUM($O$2:$O651))</f>
        <v/>
      </c>
      <c r="U651" s="13">
        <f>IF($T651="","",$T651-MAX(0,MAX($T$2:$T651)))</f>
        <v/>
      </c>
    </row>
    <row r="652">
      <c r="A652" s="7" t="n"/>
      <c r="B652" s="8" t="n"/>
      <c r="C652" s="8" t="n"/>
      <c r="D652" s="9" t="n"/>
      <c r="E652" s="9" t="n"/>
      <c r="F652" s="10" t="n"/>
      <c r="G652" s="11" t="n"/>
      <c r="H652" s="11" t="n"/>
      <c r="I652" s="11" t="n"/>
      <c r="J652" s="12" t="n"/>
      <c r="K652" s="9" t="n"/>
      <c r="L652" s="9" t="n"/>
      <c r="M652" s="9" t="n"/>
      <c r="N652" s="13">
        <f>IF(OR($E652="",$F652="",$G652="",$H652=""),"",ROUND(($H652-$G652)*$F652*IF($E652="Short",-1,1),2))</f>
        <v/>
      </c>
      <c r="O652" s="13">
        <f>IF($N652="","",ROUND($N652-N($J652),2))</f>
        <v/>
      </c>
      <c r="P652" s="13">
        <f>IF(OR($F652="",$G652="",$I652=""),"",ABS($G652-$I652)*$F652)</f>
        <v/>
      </c>
      <c r="Q652" s="14">
        <f>IF(OR($O652="",$P652=""),"",IF($P652=0,"",$O652/$P652))</f>
        <v/>
      </c>
      <c r="R652" s="15">
        <f>IF(OR($B652="",$C652=""),"",ROUND(($C652-$B652)*1440,0))</f>
        <v/>
      </c>
      <c r="S652" s="16">
        <f>IF($O652="","",IF($O652&gt;0,"Win",IF($O652&lt;0,"Loss","Scratch")))</f>
        <v/>
      </c>
      <c r="T652" s="13">
        <f>IF($O652="","",SUM($O$2:$O652))</f>
        <v/>
      </c>
      <c r="U652" s="13">
        <f>IF($T652="","",$T652-MAX(0,MAX($T$2:$T652)))</f>
        <v/>
      </c>
    </row>
    <row r="653">
      <c r="A653" s="7" t="n"/>
      <c r="B653" s="8" t="n"/>
      <c r="C653" s="8" t="n"/>
      <c r="D653" s="9" t="n"/>
      <c r="E653" s="9" t="n"/>
      <c r="F653" s="10" t="n"/>
      <c r="G653" s="11" t="n"/>
      <c r="H653" s="11" t="n"/>
      <c r="I653" s="11" t="n"/>
      <c r="J653" s="12" t="n"/>
      <c r="K653" s="9" t="n"/>
      <c r="L653" s="9" t="n"/>
      <c r="M653" s="9" t="n"/>
      <c r="N653" s="13">
        <f>IF(OR($E653="",$F653="",$G653="",$H653=""),"",ROUND(($H653-$G653)*$F653*IF($E653="Short",-1,1),2))</f>
        <v/>
      </c>
      <c r="O653" s="13">
        <f>IF($N653="","",ROUND($N653-N($J653),2))</f>
        <v/>
      </c>
      <c r="P653" s="13">
        <f>IF(OR($F653="",$G653="",$I653=""),"",ABS($G653-$I653)*$F653)</f>
        <v/>
      </c>
      <c r="Q653" s="14">
        <f>IF(OR($O653="",$P653=""),"",IF($P653=0,"",$O653/$P653))</f>
        <v/>
      </c>
      <c r="R653" s="15">
        <f>IF(OR($B653="",$C653=""),"",ROUND(($C653-$B653)*1440,0))</f>
        <v/>
      </c>
      <c r="S653" s="16">
        <f>IF($O653="","",IF($O653&gt;0,"Win",IF($O653&lt;0,"Loss","Scratch")))</f>
        <v/>
      </c>
      <c r="T653" s="13">
        <f>IF($O653="","",SUM($O$2:$O653))</f>
        <v/>
      </c>
      <c r="U653" s="13">
        <f>IF($T653="","",$T653-MAX(0,MAX($T$2:$T653)))</f>
        <v/>
      </c>
    </row>
    <row r="654">
      <c r="A654" s="7" t="n"/>
      <c r="B654" s="8" t="n"/>
      <c r="C654" s="8" t="n"/>
      <c r="D654" s="9" t="n"/>
      <c r="E654" s="9" t="n"/>
      <c r="F654" s="10" t="n"/>
      <c r="G654" s="11" t="n"/>
      <c r="H654" s="11" t="n"/>
      <c r="I654" s="11" t="n"/>
      <c r="J654" s="12" t="n"/>
      <c r="K654" s="9" t="n"/>
      <c r="L654" s="9" t="n"/>
      <c r="M654" s="9" t="n"/>
      <c r="N654" s="13">
        <f>IF(OR($E654="",$F654="",$G654="",$H654=""),"",ROUND(($H654-$G654)*$F654*IF($E654="Short",-1,1),2))</f>
        <v/>
      </c>
      <c r="O654" s="13">
        <f>IF($N654="","",ROUND($N654-N($J654),2))</f>
        <v/>
      </c>
      <c r="P654" s="13">
        <f>IF(OR($F654="",$G654="",$I654=""),"",ABS($G654-$I654)*$F654)</f>
        <v/>
      </c>
      <c r="Q654" s="14">
        <f>IF(OR($O654="",$P654=""),"",IF($P654=0,"",$O654/$P654))</f>
        <v/>
      </c>
      <c r="R654" s="15">
        <f>IF(OR($B654="",$C654=""),"",ROUND(($C654-$B654)*1440,0))</f>
        <v/>
      </c>
      <c r="S654" s="16">
        <f>IF($O654="","",IF($O654&gt;0,"Win",IF($O654&lt;0,"Loss","Scratch")))</f>
        <v/>
      </c>
      <c r="T654" s="13">
        <f>IF($O654="","",SUM($O$2:$O654))</f>
        <v/>
      </c>
      <c r="U654" s="13">
        <f>IF($T654="","",$T654-MAX(0,MAX($T$2:$T654)))</f>
        <v/>
      </c>
    </row>
    <row r="655">
      <c r="A655" s="7" t="n"/>
      <c r="B655" s="8" t="n"/>
      <c r="C655" s="8" t="n"/>
      <c r="D655" s="9" t="n"/>
      <c r="E655" s="9" t="n"/>
      <c r="F655" s="10" t="n"/>
      <c r="G655" s="11" t="n"/>
      <c r="H655" s="11" t="n"/>
      <c r="I655" s="11" t="n"/>
      <c r="J655" s="12" t="n"/>
      <c r="K655" s="9" t="n"/>
      <c r="L655" s="9" t="n"/>
      <c r="M655" s="9" t="n"/>
      <c r="N655" s="13">
        <f>IF(OR($E655="",$F655="",$G655="",$H655=""),"",ROUND(($H655-$G655)*$F655*IF($E655="Short",-1,1),2))</f>
        <v/>
      </c>
      <c r="O655" s="13">
        <f>IF($N655="","",ROUND($N655-N($J655),2))</f>
        <v/>
      </c>
      <c r="P655" s="13">
        <f>IF(OR($F655="",$G655="",$I655=""),"",ABS($G655-$I655)*$F655)</f>
        <v/>
      </c>
      <c r="Q655" s="14">
        <f>IF(OR($O655="",$P655=""),"",IF($P655=0,"",$O655/$P655))</f>
        <v/>
      </c>
      <c r="R655" s="15">
        <f>IF(OR($B655="",$C655=""),"",ROUND(($C655-$B655)*1440,0))</f>
        <v/>
      </c>
      <c r="S655" s="16">
        <f>IF($O655="","",IF($O655&gt;0,"Win",IF($O655&lt;0,"Loss","Scratch")))</f>
        <v/>
      </c>
      <c r="T655" s="13">
        <f>IF($O655="","",SUM($O$2:$O655))</f>
        <v/>
      </c>
      <c r="U655" s="13">
        <f>IF($T655="","",$T655-MAX(0,MAX($T$2:$T655)))</f>
        <v/>
      </c>
    </row>
    <row r="656">
      <c r="A656" s="7" t="n"/>
      <c r="B656" s="8" t="n"/>
      <c r="C656" s="8" t="n"/>
      <c r="D656" s="9" t="n"/>
      <c r="E656" s="9" t="n"/>
      <c r="F656" s="10" t="n"/>
      <c r="G656" s="11" t="n"/>
      <c r="H656" s="11" t="n"/>
      <c r="I656" s="11" t="n"/>
      <c r="J656" s="12" t="n"/>
      <c r="K656" s="9" t="n"/>
      <c r="L656" s="9" t="n"/>
      <c r="M656" s="9" t="n"/>
      <c r="N656" s="13">
        <f>IF(OR($E656="",$F656="",$G656="",$H656=""),"",ROUND(($H656-$G656)*$F656*IF($E656="Short",-1,1),2))</f>
        <v/>
      </c>
      <c r="O656" s="13">
        <f>IF($N656="","",ROUND($N656-N($J656),2))</f>
        <v/>
      </c>
      <c r="P656" s="13">
        <f>IF(OR($F656="",$G656="",$I656=""),"",ABS($G656-$I656)*$F656)</f>
        <v/>
      </c>
      <c r="Q656" s="14">
        <f>IF(OR($O656="",$P656=""),"",IF($P656=0,"",$O656/$P656))</f>
        <v/>
      </c>
      <c r="R656" s="15">
        <f>IF(OR($B656="",$C656=""),"",ROUND(($C656-$B656)*1440,0))</f>
        <v/>
      </c>
      <c r="S656" s="16">
        <f>IF($O656="","",IF($O656&gt;0,"Win",IF($O656&lt;0,"Loss","Scratch")))</f>
        <v/>
      </c>
      <c r="T656" s="13">
        <f>IF($O656="","",SUM($O$2:$O656))</f>
        <v/>
      </c>
      <c r="U656" s="13">
        <f>IF($T656="","",$T656-MAX(0,MAX($T$2:$T656)))</f>
        <v/>
      </c>
    </row>
    <row r="657">
      <c r="A657" s="7" t="n"/>
      <c r="B657" s="8" t="n"/>
      <c r="C657" s="8" t="n"/>
      <c r="D657" s="9" t="n"/>
      <c r="E657" s="9" t="n"/>
      <c r="F657" s="10" t="n"/>
      <c r="G657" s="11" t="n"/>
      <c r="H657" s="11" t="n"/>
      <c r="I657" s="11" t="n"/>
      <c r="J657" s="12" t="n"/>
      <c r="K657" s="9" t="n"/>
      <c r="L657" s="9" t="n"/>
      <c r="M657" s="9" t="n"/>
      <c r="N657" s="13">
        <f>IF(OR($E657="",$F657="",$G657="",$H657=""),"",ROUND(($H657-$G657)*$F657*IF($E657="Short",-1,1),2))</f>
        <v/>
      </c>
      <c r="O657" s="13">
        <f>IF($N657="","",ROUND($N657-N($J657),2))</f>
        <v/>
      </c>
      <c r="P657" s="13">
        <f>IF(OR($F657="",$G657="",$I657=""),"",ABS($G657-$I657)*$F657)</f>
        <v/>
      </c>
      <c r="Q657" s="14">
        <f>IF(OR($O657="",$P657=""),"",IF($P657=0,"",$O657/$P657))</f>
        <v/>
      </c>
      <c r="R657" s="15">
        <f>IF(OR($B657="",$C657=""),"",ROUND(($C657-$B657)*1440,0))</f>
        <v/>
      </c>
      <c r="S657" s="16">
        <f>IF($O657="","",IF($O657&gt;0,"Win",IF($O657&lt;0,"Loss","Scratch")))</f>
        <v/>
      </c>
      <c r="T657" s="13">
        <f>IF($O657="","",SUM($O$2:$O657))</f>
        <v/>
      </c>
      <c r="U657" s="13">
        <f>IF($T657="","",$T657-MAX(0,MAX($T$2:$T657)))</f>
        <v/>
      </c>
    </row>
    <row r="658">
      <c r="A658" s="7" t="n"/>
      <c r="B658" s="8" t="n"/>
      <c r="C658" s="8" t="n"/>
      <c r="D658" s="9" t="n"/>
      <c r="E658" s="9" t="n"/>
      <c r="F658" s="10" t="n"/>
      <c r="G658" s="11" t="n"/>
      <c r="H658" s="11" t="n"/>
      <c r="I658" s="11" t="n"/>
      <c r="J658" s="12" t="n"/>
      <c r="K658" s="9" t="n"/>
      <c r="L658" s="9" t="n"/>
      <c r="M658" s="9" t="n"/>
      <c r="N658" s="13">
        <f>IF(OR($E658="",$F658="",$G658="",$H658=""),"",ROUND(($H658-$G658)*$F658*IF($E658="Short",-1,1),2))</f>
        <v/>
      </c>
      <c r="O658" s="13">
        <f>IF($N658="","",ROUND($N658-N($J658),2))</f>
        <v/>
      </c>
      <c r="P658" s="13">
        <f>IF(OR($F658="",$G658="",$I658=""),"",ABS($G658-$I658)*$F658)</f>
        <v/>
      </c>
      <c r="Q658" s="14">
        <f>IF(OR($O658="",$P658=""),"",IF($P658=0,"",$O658/$P658))</f>
        <v/>
      </c>
      <c r="R658" s="15">
        <f>IF(OR($B658="",$C658=""),"",ROUND(($C658-$B658)*1440,0))</f>
        <v/>
      </c>
      <c r="S658" s="16">
        <f>IF($O658="","",IF($O658&gt;0,"Win",IF($O658&lt;0,"Loss","Scratch")))</f>
        <v/>
      </c>
      <c r="T658" s="13">
        <f>IF($O658="","",SUM($O$2:$O658))</f>
        <v/>
      </c>
      <c r="U658" s="13">
        <f>IF($T658="","",$T658-MAX(0,MAX($T$2:$T658)))</f>
        <v/>
      </c>
    </row>
    <row r="659">
      <c r="A659" s="7" t="n"/>
      <c r="B659" s="8" t="n"/>
      <c r="C659" s="8" t="n"/>
      <c r="D659" s="9" t="n"/>
      <c r="E659" s="9" t="n"/>
      <c r="F659" s="10" t="n"/>
      <c r="G659" s="11" t="n"/>
      <c r="H659" s="11" t="n"/>
      <c r="I659" s="11" t="n"/>
      <c r="J659" s="12" t="n"/>
      <c r="K659" s="9" t="n"/>
      <c r="L659" s="9" t="n"/>
      <c r="M659" s="9" t="n"/>
      <c r="N659" s="13">
        <f>IF(OR($E659="",$F659="",$G659="",$H659=""),"",ROUND(($H659-$G659)*$F659*IF($E659="Short",-1,1),2))</f>
        <v/>
      </c>
      <c r="O659" s="13">
        <f>IF($N659="","",ROUND($N659-N($J659),2))</f>
        <v/>
      </c>
      <c r="P659" s="13">
        <f>IF(OR($F659="",$G659="",$I659=""),"",ABS($G659-$I659)*$F659)</f>
        <v/>
      </c>
      <c r="Q659" s="14">
        <f>IF(OR($O659="",$P659=""),"",IF($P659=0,"",$O659/$P659))</f>
        <v/>
      </c>
      <c r="R659" s="15">
        <f>IF(OR($B659="",$C659=""),"",ROUND(($C659-$B659)*1440,0))</f>
        <v/>
      </c>
      <c r="S659" s="16">
        <f>IF($O659="","",IF($O659&gt;0,"Win",IF($O659&lt;0,"Loss","Scratch")))</f>
        <v/>
      </c>
      <c r="T659" s="13">
        <f>IF($O659="","",SUM($O$2:$O659))</f>
        <v/>
      </c>
      <c r="U659" s="13">
        <f>IF($T659="","",$T659-MAX(0,MAX($T$2:$T659)))</f>
        <v/>
      </c>
    </row>
    <row r="660">
      <c r="A660" s="7" t="n"/>
      <c r="B660" s="8" t="n"/>
      <c r="C660" s="8" t="n"/>
      <c r="D660" s="9" t="n"/>
      <c r="E660" s="9" t="n"/>
      <c r="F660" s="10" t="n"/>
      <c r="G660" s="11" t="n"/>
      <c r="H660" s="11" t="n"/>
      <c r="I660" s="11" t="n"/>
      <c r="J660" s="12" t="n"/>
      <c r="K660" s="9" t="n"/>
      <c r="L660" s="9" t="n"/>
      <c r="M660" s="9" t="n"/>
      <c r="N660" s="13">
        <f>IF(OR($E660="",$F660="",$G660="",$H660=""),"",ROUND(($H660-$G660)*$F660*IF($E660="Short",-1,1),2))</f>
        <v/>
      </c>
      <c r="O660" s="13">
        <f>IF($N660="","",ROUND($N660-N($J660),2))</f>
        <v/>
      </c>
      <c r="P660" s="13">
        <f>IF(OR($F660="",$G660="",$I660=""),"",ABS($G660-$I660)*$F660)</f>
        <v/>
      </c>
      <c r="Q660" s="14">
        <f>IF(OR($O660="",$P660=""),"",IF($P660=0,"",$O660/$P660))</f>
        <v/>
      </c>
      <c r="R660" s="15">
        <f>IF(OR($B660="",$C660=""),"",ROUND(($C660-$B660)*1440,0))</f>
        <v/>
      </c>
      <c r="S660" s="16">
        <f>IF($O660="","",IF($O660&gt;0,"Win",IF($O660&lt;0,"Loss","Scratch")))</f>
        <v/>
      </c>
      <c r="T660" s="13">
        <f>IF($O660="","",SUM($O$2:$O660))</f>
        <v/>
      </c>
      <c r="U660" s="13">
        <f>IF($T660="","",$T660-MAX(0,MAX($T$2:$T660)))</f>
        <v/>
      </c>
    </row>
    <row r="661">
      <c r="A661" s="7" t="n"/>
      <c r="B661" s="8" t="n"/>
      <c r="C661" s="8" t="n"/>
      <c r="D661" s="9" t="n"/>
      <c r="E661" s="9" t="n"/>
      <c r="F661" s="10" t="n"/>
      <c r="G661" s="11" t="n"/>
      <c r="H661" s="11" t="n"/>
      <c r="I661" s="11" t="n"/>
      <c r="J661" s="12" t="n"/>
      <c r="K661" s="9" t="n"/>
      <c r="L661" s="9" t="n"/>
      <c r="M661" s="9" t="n"/>
      <c r="N661" s="13">
        <f>IF(OR($E661="",$F661="",$G661="",$H661=""),"",ROUND(($H661-$G661)*$F661*IF($E661="Short",-1,1),2))</f>
        <v/>
      </c>
      <c r="O661" s="13">
        <f>IF($N661="","",ROUND($N661-N($J661),2))</f>
        <v/>
      </c>
      <c r="P661" s="13">
        <f>IF(OR($F661="",$G661="",$I661=""),"",ABS($G661-$I661)*$F661)</f>
        <v/>
      </c>
      <c r="Q661" s="14">
        <f>IF(OR($O661="",$P661=""),"",IF($P661=0,"",$O661/$P661))</f>
        <v/>
      </c>
      <c r="R661" s="15">
        <f>IF(OR($B661="",$C661=""),"",ROUND(($C661-$B661)*1440,0))</f>
        <v/>
      </c>
      <c r="S661" s="16">
        <f>IF($O661="","",IF($O661&gt;0,"Win",IF($O661&lt;0,"Loss","Scratch")))</f>
        <v/>
      </c>
      <c r="T661" s="13">
        <f>IF($O661="","",SUM($O$2:$O661))</f>
        <v/>
      </c>
      <c r="U661" s="13">
        <f>IF($T661="","",$T661-MAX(0,MAX($T$2:$T661)))</f>
        <v/>
      </c>
    </row>
    <row r="662">
      <c r="A662" s="7" t="n"/>
      <c r="B662" s="8" t="n"/>
      <c r="C662" s="8" t="n"/>
      <c r="D662" s="9" t="n"/>
      <c r="E662" s="9" t="n"/>
      <c r="F662" s="10" t="n"/>
      <c r="G662" s="11" t="n"/>
      <c r="H662" s="11" t="n"/>
      <c r="I662" s="11" t="n"/>
      <c r="J662" s="12" t="n"/>
      <c r="K662" s="9" t="n"/>
      <c r="L662" s="9" t="n"/>
      <c r="M662" s="9" t="n"/>
      <c r="N662" s="13">
        <f>IF(OR($E662="",$F662="",$G662="",$H662=""),"",ROUND(($H662-$G662)*$F662*IF($E662="Short",-1,1),2))</f>
        <v/>
      </c>
      <c r="O662" s="13">
        <f>IF($N662="","",ROUND($N662-N($J662),2))</f>
        <v/>
      </c>
      <c r="P662" s="13">
        <f>IF(OR($F662="",$G662="",$I662=""),"",ABS($G662-$I662)*$F662)</f>
        <v/>
      </c>
      <c r="Q662" s="14">
        <f>IF(OR($O662="",$P662=""),"",IF($P662=0,"",$O662/$P662))</f>
        <v/>
      </c>
      <c r="R662" s="15">
        <f>IF(OR($B662="",$C662=""),"",ROUND(($C662-$B662)*1440,0))</f>
        <v/>
      </c>
      <c r="S662" s="16">
        <f>IF($O662="","",IF($O662&gt;0,"Win",IF($O662&lt;0,"Loss","Scratch")))</f>
        <v/>
      </c>
      <c r="T662" s="13">
        <f>IF($O662="","",SUM($O$2:$O662))</f>
        <v/>
      </c>
      <c r="U662" s="13">
        <f>IF($T662="","",$T662-MAX(0,MAX($T$2:$T662)))</f>
        <v/>
      </c>
    </row>
    <row r="663">
      <c r="A663" s="7" t="n"/>
      <c r="B663" s="8" t="n"/>
      <c r="C663" s="8" t="n"/>
      <c r="D663" s="9" t="n"/>
      <c r="E663" s="9" t="n"/>
      <c r="F663" s="10" t="n"/>
      <c r="G663" s="11" t="n"/>
      <c r="H663" s="11" t="n"/>
      <c r="I663" s="11" t="n"/>
      <c r="J663" s="12" t="n"/>
      <c r="K663" s="9" t="n"/>
      <c r="L663" s="9" t="n"/>
      <c r="M663" s="9" t="n"/>
      <c r="N663" s="13">
        <f>IF(OR($E663="",$F663="",$G663="",$H663=""),"",ROUND(($H663-$G663)*$F663*IF($E663="Short",-1,1),2))</f>
        <v/>
      </c>
      <c r="O663" s="13">
        <f>IF($N663="","",ROUND($N663-N($J663),2))</f>
        <v/>
      </c>
      <c r="P663" s="13">
        <f>IF(OR($F663="",$G663="",$I663=""),"",ABS($G663-$I663)*$F663)</f>
        <v/>
      </c>
      <c r="Q663" s="14">
        <f>IF(OR($O663="",$P663=""),"",IF($P663=0,"",$O663/$P663))</f>
        <v/>
      </c>
      <c r="R663" s="15">
        <f>IF(OR($B663="",$C663=""),"",ROUND(($C663-$B663)*1440,0))</f>
        <v/>
      </c>
      <c r="S663" s="16">
        <f>IF($O663="","",IF($O663&gt;0,"Win",IF($O663&lt;0,"Loss","Scratch")))</f>
        <v/>
      </c>
      <c r="T663" s="13">
        <f>IF($O663="","",SUM($O$2:$O663))</f>
        <v/>
      </c>
      <c r="U663" s="13">
        <f>IF($T663="","",$T663-MAX(0,MAX($T$2:$T663)))</f>
        <v/>
      </c>
    </row>
    <row r="664">
      <c r="A664" s="7" t="n"/>
      <c r="B664" s="8" t="n"/>
      <c r="C664" s="8" t="n"/>
      <c r="D664" s="9" t="n"/>
      <c r="E664" s="9" t="n"/>
      <c r="F664" s="10" t="n"/>
      <c r="G664" s="11" t="n"/>
      <c r="H664" s="11" t="n"/>
      <c r="I664" s="11" t="n"/>
      <c r="J664" s="12" t="n"/>
      <c r="K664" s="9" t="n"/>
      <c r="L664" s="9" t="n"/>
      <c r="M664" s="9" t="n"/>
      <c r="N664" s="13">
        <f>IF(OR($E664="",$F664="",$G664="",$H664=""),"",ROUND(($H664-$G664)*$F664*IF($E664="Short",-1,1),2))</f>
        <v/>
      </c>
      <c r="O664" s="13">
        <f>IF($N664="","",ROUND($N664-N($J664),2))</f>
        <v/>
      </c>
      <c r="P664" s="13">
        <f>IF(OR($F664="",$G664="",$I664=""),"",ABS($G664-$I664)*$F664)</f>
        <v/>
      </c>
      <c r="Q664" s="14">
        <f>IF(OR($O664="",$P664=""),"",IF($P664=0,"",$O664/$P664))</f>
        <v/>
      </c>
      <c r="R664" s="15">
        <f>IF(OR($B664="",$C664=""),"",ROUND(($C664-$B664)*1440,0))</f>
        <v/>
      </c>
      <c r="S664" s="16">
        <f>IF($O664="","",IF($O664&gt;0,"Win",IF($O664&lt;0,"Loss","Scratch")))</f>
        <v/>
      </c>
      <c r="T664" s="13">
        <f>IF($O664="","",SUM($O$2:$O664))</f>
        <v/>
      </c>
      <c r="U664" s="13">
        <f>IF($T664="","",$T664-MAX(0,MAX($T$2:$T664)))</f>
        <v/>
      </c>
    </row>
    <row r="665">
      <c r="A665" s="7" t="n"/>
      <c r="B665" s="8" t="n"/>
      <c r="C665" s="8" t="n"/>
      <c r="D665" s="9" t="n"/>
      <c r="E665" s="9" t="n"/>
      <c r="F665" s="10" t="n"/>
      <c r="G665" s="11" t="n"/>
      <c r="H665" s="11" t="n"/>
      <c r="I665" s="11" t="n"/>
      <c r="J665" s="12" t="n"/>
      <c r="K665" s="9" t="n"/>
      <c r="L665" s="9" t="n"/>
      <c r="M665" s="9" t="n"/>
      <c r="N665" s="13">
        <f>IF(OR($E665="",$F665="",$G665="",$H665=""),"",ROUND(($H665-$G665)*$F665*IF($E665="Short",-1,1),2))</f>
        <v/>
      </c>
      <c r="O665" s="13">
        <f>IF($N665="","",ROUND($N665-N($J665),2))</f>
        <v/>
      </c>
      <c r="P665" s="13">
        <f>IF(OR($F665="",$G665="",$I665=""),"",ABS($G665-$I665)*$F665)</f>
        <v/>
      </c>
      <c r="Q665" s="14">
        <f>IF(OR($O665="",$P665=""),"",IF($P665=0,"",$O665/$P665))</f>
        <v/>
      </c>
      <c r="R665" s="15">
        <f>IF(OR($B665="",$C665=""),"",ROUND(($C665-$B665)*1440,0))</f>
        <v/>
      </c>
      <c r="S665" s="16">
        <f>IF($O665="","",IF($O665&gt;0,"Win",IF($O665&lt;0,"Loss","Scratch")))</f>
        <v/>
      </c>
      <c r="T665" s="13">
        <f>IF($O665="","",SUM($O$2:$O665))</f>
        <v/>
      </c>
      <c r="U665" s="13">
        <f>IF($T665="","",$T665-MAX(0,MAX($T$2:$T665)))</f>
        <v/>
      </c>
    </row>
    <row r="666">
      <c r="A666" s="7" t="n"/>
      <c r="B666" s="8" t="n"/>
      <c r="C666" s="8" t="n"/>
      <c r="D666" s="9" t="n"/>
      <c r="E666" s="9" t="n"/>
      <c r="F666" s="10" t="n"/>
      <c r="G666" s="11" t="n"/>
      <c r="H666" s="11" t="n"/>
      <c r="I666" s="11" t="n"/>
      <c r="J666" s="12" t="n"/>
      <c r="K666" s="9" t="n"/>
      <c r="L666" s="9" t="n"/>
      <c r="M666" s="9" t="n"/>
      <c r="N666" s="13">
        <f>IF(OR($E666="",$F666="",$G666="",$H666=""),"",ROUND(($H666-$G666)*$F666*IF($E666="Short",-1,1),2))</f>
        <v/>
      </c>
      <c r="O666" s="13">
        <f>IF($N666="","",ROUND($N666-N($J666),2))</f>
        <v/>
      </c>
      <c r="P666" s="13">
        <f>IF(OR($F666="",$G666="",$I666=""),"",ABS($G666-$I666)*$F666)</f>
        <v/>
      </c>
      <c r="Q666" s="14">
        <f>IF(OR($O666="",$P666=""),"",IF($P666=0,"",$O666/$P666))</f>
        <v/>
      </c>
      <c r="R666" s="15">
        <f>IF(OR($B666="",$C666=""),"",ROUND(($C666-$B666)*1440,0))</f>
        <v/>
      </c>
      <c r="S666" s="16">
        <f>IF($O666="","",IF($O666&gt;0,"Win",IF($O666&lt;0,"Loss","Scratch")))</f>
        <v/>
      </c>
      <c r="T666" s="13">
        <f>IF($O666="","",SUM($O$2:$O666))</f>
        <v/>
      </c>
      <c r="U666" s="13">
        <f>IF($T666="","",$T666-MAX(0,MAX($T$2:$T666)))</f>
        <v/>
      </c>
    </row>
    <row r="667">
      <c r="A667" s="7" t="n"/>
      <c r="B667" s="8" t="n"/>
      <c r="C667" s="8" t="n"/>
      <c r="D667" s="9" t="n"/>
      <c r="E667" s="9" t="n"/>
      <c r="F667" s="10" t="n"/>
      <c r="G667" s="11" t="n"/>
      <c r="H667" s="11" t="n"/>
      <c r="I667" s="11" t="n"/>
      <c r="J667" s="12" t="n"/>
      <c r="K667" s="9" t="n"/>
      <c r="L667" s="9" t="n"/>
      <c r="M667" s="9" t="n"/>
      <c r="N667" s="13">
        <f>IF(OR($E667="",$F667="",$G667="",$H667=""),"",ROUND(($H667-$G667)*$F667*IF($E667="Short",-1,1),2))</f>
        <v/>
      </c>
      <c r="O667" s="13">
        <f>IF($N667="","",ROUND($N667-N($J667),2))</f>
        <v/>
      </c>
      <c r="P667" s="13">
        <f>IF(OR($F667="",$G667="",$I667=""),"",ABS($G667-$I667)*$F667)</f>
        <v/>
      </c>
      <c r="Q667" s="14">
        <f>IF(OR($O667="",$P667=""),"",IF($P667=0,"",$O667/$P667))</f>
        <v/>
      </c>
      <c r="R667" s="15">
        <f>IF(OR($B667="",$C667=""),"",ROUND(($C667-$B667)*1440,0))</f>
        <v/>
      </c>
      <c r="S667" s="16">
        <f>IF($O667="","",IF($O667&gt;0,"Win",IF($O667&lt;0,"Loss","Scratch")))</f>
        <v/>
      </c>
      <c r="T667" s="13">
        <f>IF($O667="","",SUM($O$2:$O667))</f>
        <v/>
      </c>
      <c r="U667" s="13">
        <f>IF($T667="","",$T667-MAX(0,MAX($T$2:$T667)))</f>
        <v/>
      </c>
    </row>
    <row r="668">
      <c r="A668" s="7" t="n"/>
      <c r="B668" s="8" t="n"/>
      <c r="C668" s="8" t="n"/>
      <c r="D668" s="9" t="n"/>
      <c r="E668" s="9" t="n"/>
      <c r="F668" s="10" t="n"/>
      <c r="G668" s="11" t="n"/>
      <c r="H668" s="11" t="n"/>
      <c r="I668" s="11" t="n"/>
      <c r="J668" s="12" t="n"/>
      <c r="K668" s="9" t="n"/>
      <c r="L668" s="9" t="n"/>
      <c r="M668" s="9" t="n"/>
      <c r="N668" s="13">
        <f>IF(OR($E668="",$F668="",$G668="",$H668=""),"",ROUND(($H668-$G668)*$F668*IF($E668="Short",-1,1),2))</f>
        <v/>
      </c>
      <c r="O668" s="13">
        <f>IF($N668="","",ROUND($N668-N($J668),2))</f>
        <v/>
      </c>
      <c r="P668" s="13">
        <f>IF(OR($F668="",$G668="",$I668=""),"",ABS($G668-$I668)*$F668)</f>
        <v/>
      </c>
      <c r="Q668" s="14">
        <f>IF(OR($O668="",$P668=""),"",IF($P668=0,"",$O668/$P668))</f>
        <v/>
      </c>
      <c r="R668" s="15">
        <f>IF(OR($B668="",$C668=""),"",ROUND(($C668-$B668)*1440,0))</f>
        <v/>
      </c>
      <c r="S668" s="16">
        <f>IF($O668="","",IF($O668&gt;0,"Win",IF($O668&lt;0,"Loss","Scratch")))</f>
        <v/>
      </c>
      <c r="T668" s="13">
        <f>IF($O668="","",SUM($O$2:$O668))</f>
        <v/>
      </c>
      <c r="U668" s="13">
        <f>IF($T668="","",$T668-MAX(0,MAX($T$2:$T668)))</f>
        <v/>
      </c>
    </row>
    <row r="669">
      <c r="A669" s="7" t="n"/>
      <c r="B669" s="8" t="n"/>
      <c r="C669" s="8" t="n"/>
      <c r="D669" s="9" t="n"/>
      <c r="E669" s="9" t="n"/>
      <c r="F669" s="10" t="n"/>
      <c r="G669" s="11" t="n"/>
      <c r="H669" s="11" t="n"/>
      <c r="I669" s="11" t="n"/>
      <c r="J669" s="12" t="n"/>
      <c r="K669" s="9" t="n"/>
      <c r="L669" s="9" t="n"/>
      <c r="M669" s="9" t="n"/>
      <c r="N669" s="13">
        <f>IF(OR($E669="",$F669="",$G669="",$H669=""),"",ROUND(($H669-$G669)*$F669*IF($E669="Short",-1,1),2))</f>
        <v/>
      </c>
      <c r="O669" s="13">
        <f>IF($N669="","",ROUND($N669-N($J669),2))</f>
        <v/>
      </c>
      <c r="P669" s="13">
        <f>IF(OR($F669="",$G669="",$I669=""),"",ABS($G669-$I669)*$F669)</f>
        <v/>
      </c>
      <c r="Q669" s="14">
        <f>IF(OR($O669="",$P669=""),"",IF($P669=0,"",$O669/$P669))</f>
        <v/>
      </c>
      <c r="R669" s="15">
        <f>IF(OR($B669="",$C669=""),"",ROUND(($C669-$B669)*1440,0))</f>
        <v/>
      </c>
      <c r="S669" s="16">
        <f>IF($O669="","",IF($O669&gt;0,"Win",IF($O669&lt;0,"Loss","Scratch")))</f>
        <v/>
      </c>
      <c r="T669" s="13">
        <f>IF($O669="","",SUM($O$2:$O669))</f>
        <v/>
      </c>
      <c r="U669" s="13">
        <f>IF($T669="","",$T669-MAX(0,MAX($T$2:$T669)))</f>
        <v/>
      </c>
    </row>
    <row r="670">
      <c r="A670" s="7" t="n"/>
      <c r="B670" s="8" t="n"/>
      <c r="C670" s="8" t="n"/>
      <c r="D670" s="9" t="n"/>
      <c r="E670" s="9" t="n"/>
      <c r="F670" s="10" t="n"/>
      <c r="G670" s="11" t="n"/>
      <c r="H670" s="11" t="n"/>
      <c r="I670" s="11" t="n"/>
      <c r="J670" s="12" t="n"/>
      <c r="K670" s="9" t="n"/>
      <c r="L670" s="9" t="n"/>
      <c r="M670" s="9" t="n"/>
      <c r="N670" s="13">
        <f>IF(OR($E670="",$F670="",$G670="",$H670=""),"",ROUND(($H670-$G670)*$F670*IF($E670="Short",-1,1),2))</f>
        <v/>
      </c>
      <c r="O670" s="13">
        <f>IF($N670="","",ROUND($N670-N($J670),2))</f>
        <v/>
      </c>
      <c r="P670" s="13">
        <f>IF(OR($F670="",$G670="",$I670=""),"",ABS($G670-$I670)*$F670)</f>
        <v/>
      </c>
      <c r="Q670" s="14">
        <f>IF(OR($O670="",$P670=""),"",IF($P670=0,"",$O670/$P670))</f>
        <v/>
      </c>
      <c r="R670" s="15">
        <f>IF(OR($B670="",$C670=""),"",ROUND(($C670-$B670)*1440,0))</f>
        <v/>
      </c>
      <c r="S670" s="16">
        <f>IF($O670="","",IF($O670&gt;0,"Win",IF($O670&lt;0,"Loss","Scratch")))</f>
        <v/>
      </c>
      <c r="T670" s="13">
        <f>IF($O670="","",SUM($O$2:$O670))</f>
        <v/>
      </c>
      <c r="U670" s="13">
        <f>IF($T670="","",$T670-MAX(0,MAX($T$2:$T670)))</f>
        <v/>
      </c>
    </row>
    <row r="671">
      <c r="A671" s="7" t="n"/>
      <c r="B671" s="8" t="n"/>
      <c r="C671" s="8" t="n"/>
      <c r="D671" s="9" t="n"/>
      <c r="E671" s="9" t="n"/>
      <c r="F671" s="10" t="n"/>
      <c r="G671" s="11" t="n"/>
      <c r="H671" s="11" t="n"/>
      <c r="I671" s="11" t="n"/>
      <c r="J671" s="12" t="n"/>
      <c r="K671" s="9" t="n"/>
      <c r="L671" s="9" t="n"/>
      <c r="M671" s="9" t="n"/>
      <c r="N671" s="13">
        <f>IF(OR($E671="",$F671="",$G671="",$H671=""),"",ROUND(($H671-$G671)*$F671*IF($E671="Short",-1,1),2))</f>
        <v/>
      </c>
      <c r="O671" s="13">
        <f>IF($N671="","",ROUND($N671-N($J671),2))</f>
        <v/>
      </c>
      <c r="P671" s="13">
        <f>IF(OR($F671="",$G671="",$I671=""),"",ABS($G671-$I671)*$F671)</f>
        <v/>
      </c>
      <c r="Q671" s="14">
        <f>IF(OR($O671="",$P671=""),"",IF($P671=0,"",$O671/$P671))</f>
        <v/>
      </c>
      <c r="R671" s="15">
        <f>IF(OR($B671="",$C671=""),"",ROUND(($C671-$B671)*1440,0))</f>
        <v/>
      </c>
      <c r="S671" s="16">
        <f>IF($O671="","",IF($O671&gt;0,"Win",IF($O671&lt;0,"Loss","Scratch")))</f>
        <v/>
      </c>
      <c r="T671" s="13">
        <f>IF($O671="","",SUM($O$2:$O671))</f>
        <v/>
      </c>
      <c r="U671" s="13">
        <f>IF($T671="","",$T671-MAX(0,MAX($T$2:$T671)))</f>
        <v/>
      </c>
    </row>
    <row r="672">
      <c r="A672" s="7" t="n"/>
      <c r="B672" s="8" t="n"/>
      <c r="C672" s="8" t="n"/>
      <c r="D672" s="9" t="n"/>
      <c r="E672" s="9" t="n"/>
      <c r="F672" s="10" t="n"/>
      <c r="G672" s="11" t="n"/>
      <c r="H672" s="11" t="n"/>
      <c r="I672" s="11" t="n"/>
      <c r="J672" s="12" t="n"/>
      <c r="K672" s="9" t="n"/>
      <c r="L672" s="9" t="n"/>
      <c r="M672" s="9" t="n"/>
      <c r="N672" s="13">
        <f>IF(OR($E672="",$F672="",$G672="",$H672=""),"",ROUND(($H672-$G672)*$F672*IF($E672="Short",-1,1),2))</f>
        <v/>
      </c>
      <c r="O672" s="13">
        <f>IF($N672="","",ROUND($N672-N($J672),2))</f>
        <v/>
      </c>
      <c r="P672" s="13">
        <f>IF(OR($F672="",$G672="",$I672=""),"",ABS($G672-$I672)*$F672)</f>
        <v/>
      </c>
      <c r="Q672" s="14">
        <f>IF(OR($O672="",$P672=""),"",IF($P672=0,"",$O672/$P672))</f>
        <v/>
      </c>
      <c r="R672" s="15">
        <f>IF(OR($B672="",$C672=""),"",ROUND(($C672-$B672)*1440,0))</f>
        <v/>
      </c>
      <c r="S672" s="16">
        <f>IF($O672="","",IF($O672&gt;0,"Win",IF($O672&lt;0,"Loss","Scratch")))</f>
        <v/>
      </c>
      <c r="T672" s="13">
        <f>IF($O672="","",SUM($O$2:$O672))</f>
        <v/>
      </c>
      <c r="U672" s="13">
        <f>IF($T672="","",$T672-MAX(0,MAX($T$2:$T672)))</f>
        <v/>
      </c>
    </row>
    <row r="673">
      <c r="A673" s="7" t="n"/>
      <c r="B673" s="8" t="n"/>
      <c r="C673" s="8" t="n"/>
      <c r="D673" s="9" t="n"/>
      <c r="E673" s="9" t="n"/>
      <c r="F673" s="10" t="n"/>
      <c r="G673" s="11" t="n"/>
      <c r="H673" s="11" t="n"/>
      <c r="I673" s="11" t="n"/>
      <c r="J673" s="12" t="n"/>
      <c r="K673" s="9" t="n"/>
      <c r="L673" s="9" t="n"/>
      <c r="M673" s="9" t="n"/>
      <c r="N673" s="13">
        <f>IF(OR($E673="",$F673="",$G673="",$H673=""),"",ROUND(($H673-$G673)*$F673*IF($E673="Short",-1,1),2))</f>
        <v/>
      </c>
      <c r="O673" s="13">
        <f>IF($N673="","",ROUND($N673-N($J673),2))</f>
        <v/>
      </c>
      <c r="P673" s="13">
        <f>IF(OR($F673="",$G673="",$I673=""),"",ABS($G673-$I673)*$F673)</f>
        <v/>
      </c>
      <c r="Q673" s="14">
        <f>IF(OR($O673="",$P673=""),"",IF($P673=0,"",$O673/$P673))</f>
        <v/>
      </c>
      <c r="R673" s="15">
        <f>IF(OR($B673="",$C673=""),"",ROUND(($C673-$B673)*1440,0))</f>
        <v/>
      </c>
      <c r="S673" s="16">
        <f>IF($O673="","",IF($O673&gt;0,"Win",IF($O673&lt;0,"Loss","Scratch")))</f>
        <v/>
      </c>
      <c r="T673" s="13">
        <f>IF($O673="","",SUM($O$2:$O673))</f>
        <v/>
      </c>
      <c r="U673" s="13">
        <f>IF($T673="","",$T673-MAX(0,MAX($T$2:$T673)))</f>
        <v/>
      </c>
    </row>
    <row r="674">
      <c r="A674" s="7" t="n"/>
      <c r="B674" s="8" t="n"/>
      <c r="C674" s="8" t="n"/>
      <c r="D674" s="9" t="n"/>
      <c r="E674" s="9" t="n"/>
      <c r="F674" s="10" t="n"/>
      <c r="G674" s="11" t="n"/>
      <c r="H674" s="11" t="n"/>
      <c r="I674" s="11" t="n"/>
      <c r="J674" s="12" t="n"/>
      <c r="K674" s="9" t="n"/>
      <c r="L674" s="9" t="n"/>
      <c r="M674" s="9" t="n"/>
      <c r="N674" s="13">
        <f>IF(OR($E674="",$F674="",$G674="",$H674=""),"",ROUND(($H674-$G674)*$F674*IF($E674="Short",-1,1),2))</f>
        <v/>
      </c>
      <c r="O674" s="13">
        <f>IF($N674="","",ROUND($N674-N($J674),2))</f>
        <v/>
      </c>
      <c r="P674" s="13">
        <f>IF(OR($F674="",$G674="",$I674=""),"",ABS($G674-$I674)*$F674)</f>
        <v/>
      </c>
      <c r="Q674" s="14">
        <f>IF(OR($O674="",$P674=""),"",IF($P674=0,"",$O674/$P674))</f>
        <v/>
      </c>
      <c r="R674" s="15">
        <f>IF(OR($B674="",$C674=""),"",ROUND(($C674-$B674)*1440,0))</f>
        <v/>
      </c>
      <c r="S674" s="16">
        <f>IF($O674="","",IF($O674&gt;0,"Win",IF($O674&lt;0,"Loss","Scratch")))</f>
        <v/>
      </c>
      <c r="T674" s="13">
        <f>IF($O674="","",SUM($O$2:$O674))</f>
        <v/>
      </c>
      <c r="U674" s="13">
        <f>IF($T674="","",$T674-MAX(0,MAX($T$2:$T674)))</f>
        <v/>
      </c>
    </row>
    <row r="675">
      <c r="A675" s="7" t="n"/>
      <c r="B675" s="8" t="n"/>
      <c r="C675" s="8" t="n"/>
      <c r="D675" s="9" t="n"/>
      <c r="E675" s="9" t="n"/>
      <c r="F675" s="10" t="n"/>
      <c r="G675" s="11" t="n"/>
      <c r="H675" s="11" t="n"/>
      <c r="I675" s="11" t="n"/>
      <c r="J675" s="12" t="n"/>
      <c r="K675" s="9" t="n"/>
      <c r="L675" s="9" t="n"/>
      <c r="M675" s="9" t="n"/>
      <c r="N675" s="13">
        <f>IF(OR($E675="",$F675="",$G675="",$H675=""),"",ROUND(($H675-$G675)*$F675*IF($E675="Short",-1,1),2))</f>
        <v/>
      </c>
      <c r="O675" s="13">
        <f>IF($N675="","",ROUND($N675-N($J675),2))</f>
        <v/>
      </c>
      <c r="P675" s="13">
        <f>IF(OR($F675="",$G675="",$I675=""),"",ABS($G675-$I675)*$F675)</f>
        <v/>
      </c>
      <c r="Q675" s="14">
        <f>IF(OR($O675="",$P675=""),"",IF($P675=0,"",$O675/$P675))</f>
        <v/>
      </c>
      <c r="R675" s="15">
        <f>IF(OR($B675="",$C675=""),"",ROUND(($C675-$B675)*1440,0))</f>
        <v/>
      </c>
      <c r="S675" s="16">
        <f>IF($O675="","",IF($O675&gt;0,"Win",IF($O675&lt;0,"Loss","Scratch")))</f>
        <v/>
      </c>
      <c r="T675" s="13">
        <f>IF($O675="","",SUM($O$2:$O675))</f>
        <v/>
      </c>
      <c r="U675" s="13">
        <f>IF($T675="","",$T675-MAX(0,MAX($T$2:$T675)))</f>
        <v/>
      </c>
    </row>
    <row r="676">
      <c r="A676" s="7" t="n"/>
      <c r="B676" s="8" t="n"/>
      <c r="C676" s="8" t="n"/>
      <c r="D676" s="9" t="n"/>
      <c r="E676" s="9" t="n"/>
      <c r="F676" s="10" t="n"/>
      <c r="G676" s="11" t="n"/>
      <c r="H676" s="11" t="n"/>
      <c r="I676" s="11" t="n"/>
      <c r="J676" s="12" t="n"/>
      <c r="K676" s="9" t="n"/>
      <c r="L676" s="9" t="n"/>
      <c r="M676" s="9" t="n"/>
      <c r="N676" s="13">
        <f>IF(OR($E676="",$F676="",$G676="",$H676=""),"",ROUND(($H676-$G676)*$F676*IF($E676="Short",-1,1),2))</f>
        <v/>
      </c>
      <c r="O676" s="13">
        <f>IF($N676="","",ROUND($N676-N($J676),2))</f>
        <v/>
      </c>
      <c r="P676" s="13">
        <f>IF(OR($F676="",$G676="",$I676=""),"",ABS($G676-$I676)*$F676)</f>
        <v/>
      </c>
      <c r="Q676" s="14">
        <f>IF(OR($O676="",$P676=""),"",IF($P676=0,"",$O676/$P676))</f>
        <v/>
      </c>
      <c r="R676" s="15">
        <f>IF(OR($B676="",$C676=""),"",ROUND(($C676-$B676)*1440,0))</f>
        <v/>
      </c>
      <c r="S676" s="16">
        <f>IF($O676="","",IF($O676&gt;0,"Win",IF($O676&lt;0,"Loss","Scratch")))</f>
        <v/>
      </c>
      <c r="T676" s="13">
        <f>IF($O676="","",SUM($O$2:$O676))</f>
        <v/>
      </c>
      <c r="U676" s="13">
        <f>IF($T676="","",$T676-MAX(0,MAX($T$2:$T676)))</f>
        <v/>
      </c>
    </row>
    <row r="677">
      <c r="A677" s="7" t="n"/>
      <c r="B677" s="8" t="n"/>
      <c r="C677" s="8" t="n"/>
      <c r="D677" s="9" t="n"/>
      <c r="E677" s="9" t="n"/>
      <c r="F677" s="10" t="n"/>
      <c r="G677" s="11" t="n"/>
      <c r="H677" s="11" t="n"/>
      <c r="I677" s="11" t="n"/>
      <c r="J677" s="12" t="n"/>
      <c r="K677" s="9" t="n"/>
      <c r="L677" s="9" t="n"/>
      <c r="M677" s="9" t="n"/>
      <c r="N677" s="13">
        <f>IF(OR($E677="",$F677="",$G677="",$H677=""),"",ROUND(($H677-$G677)*$F677*IF($E677="Short",-1,1),2))</f>
        <v/>
      </c>
      <c r="O677" s="13">
        <f>IF($N677="","",ROUND($N677-N($J677),2))</f>
        <v/>
      </c>
      <c r="P677" s="13">
        <f>IF(OR($F677="",$G677="",$I677=""),"",ABS($G677-$I677)*$F677)</f>
        <v/>
      </c>
      <c r="Q677" s="14">
        <f>IF(OR($O677="",$P677=""),"",IF($P677=0,"",$O677/$P677))</f>
        <v/>
      </c>
      <c r="R677" s="15">
        <f>IF(OR($B677="",$C677=""),"",ROUND(($C677-$B677)*1440,0))</f>
        <v/>
      </c>
      <c r="S677" s="16">
        <f>IF($O677="","",IF($O677&gt;0,"Win",IF($O677&lt;0,"Loss","Scratch")))</f>
        <v/>
      </c>
      <c r="T677" s="13">
        <f>IF($O677="","",SUM($O$2:$O677))</f>
        <v/>
      </c>
      <c r="U677" s="13">
        <f>IF($T677="","",$T677-MAX(0,MAX($T$2:$T677)))</f>
        <v/>
      </c>
    </row>
    <row r="678">
      <c r="A678" s="7" t="n"/>
      <c r="B678" s="8" t="n"/>
      <c r="C678" s="8" t="n"/>
      <c r="D678" s="9" t="n"/>
      <c r="E678" s="9" t="n"/>
      <c r="F678" s="10" t="n"/>
      <c r="G678" s="11" t="n"/>
      <c r="H678" s="11" t="n"/>
      <c r="I678" s="11" t="n"/>
      <c r="J678" s="12" t="n"/>
      <c r="K678" s="9" t="n"/>
      <c r="L678" s="9" t="n"/>
      <c r="M678" s="9" t="n"/>
      <c r="N678" s="13">
        <f>IF(OR($E678="",$F678="",$G678="",$H678=""),"",ROUND(($H678-$G678)*$F678*IF($E678="Short",-1,1),2))</f>
        <v/>
      </c>
      <c r="O678" s="13">
        <f>IF($N678="","",ROUND($N678-N($J678),2))</f>
        <v/>
      </c>
      <c r="P678" s="13">
        <f>IF(OR($F678="",$G678="",$I678=""),"",ABS($G678-$I678)*$F678)</f>
        <v/>
      </c>
      <c r="Q678" s="14">
        <f>IF(OR($O678="",$P678=""),"",IF($P678=0,"",$O678/$P678))</f>
        <v/>
      </c>
      <c r="R678" s="15">
        <f>IF(OR($B678="",$C678=""),"",ROUND(($C678-$B678)*1440,0))</f>
        <v/>
      </c>
      <c r="S678" s="16">
        <f>IF($O678="","",IF($O678&gt;0,"Win",IF($O678&lt;0,"Loss","Scratch")))</f>
        <v/>
      </c>
      <c r="T678" s="13">
        <f>IF($O678="","",SUM($O$2:$O678))</f>
        <v/>
      </c>
      <c r="U678" s="13">
        <f>IF($T678="","",$T678-MAX(0,MAX($T$2:$T678)))</f>
        <v/>
      </c>
    </row>
    <row r="679">
      <c r="A679" s="7" t="n"/>
      <c r="B679" s="8" t="n"/>
      <c r="C679" s="8" t="n"/>
      <c r="D679" s="9" t="n"/>
      <c r="E679" s="9" t="n"/>
      <c r="F679" s="10" t="n"/>
      <c r="G679" s="11" t="n"/>
      <c r="H679" s="11" t="n"/>
      <c r="I679" s="11" t="n"/>
      <c r="J679" s="12" t="n"/>
      <c r="K679" s="9" t="n"/>
      <c r="L679" s="9" t="n"/>
      <c r="M679" s="9" t="n"/>
      <c r="N679" s="13">
        <f>IF(OR($E679="",$F679="",$G679="",$H679=""),"",ROUND(($H679-$G679)*$F679*IF($E679="Short",-1,1),2))</f>
        <v/>
      </c>
      <c r="O679" s="13">
        <f>IF($N679="","",ROUND($N679-N($J679),2))</f>
        <v/>
      </c>
      <c r="P679" s="13">
        <f>IF(OR($F679="",$G679="",$I679=""),"",ABS($G679-$I679)*$F679)</f>
        <v/>
      </c>
      <c r="Q679" s="14">
        <f>IF(OR($O679="",$P679=""),"",IF($P679=0,"",$O679/$P679))</f>
        <v/>
      </c>
      <c r="R679" s="15">
        <f>IF(OR($B679="",$C679=""),"",ROUND(($C679-$B679)*1440,0))</f>
        <v/>
      </c>
      <c r="S679" s="16">
        <f>IF($O679="","",IF($O679&gt;0,"Win",IF($O679&lt;0,"Loss","Scratch")))</f>
        <v/>
      </c>
      <c r="T679" s="13">
        <f>IF($O679="","",SUM($O$2:$O679))</f>
        <v/>
      </c>
      <c r="U679" s="13">
        <f>IF($T679="","",$T679-MAX(0,MAX($T$2:$T679)))</f>
        <v/>
      </c>
    </row>
    <row r="680">
      <c r="A680" s="7" t="n"/>
      <c r="B680" s="8" t="n"/>
      <c r="C680" s="8" t="n"/>
      <c r="D680" s="9" t="n"/>
      <c r="E680" s="9" t="n"/>
      <c r="F680" s="10" t="n"/>
      <c r="G680" s="11" t="n"/>
      <c r="H680" s="11" t="n"/>
      <c r="I680" s="11" t="n"/>
      <c r="J680" s="12" t="n"/>
      <c r="K680" s="9" t="n"/>
      <c r="L680" s="9" t="n"/>
      <c r="M680" s="9" t="n"/>
      <c r="N680" s="13">
        <f>IF(OR($E680="",$F680="",$G680="",$H680=""),"",ROUND(($H680-$G680)*$F680*IF($E680="Short",-1,1),2))</f>
        <v/>
      </c>
      <c r="O680" s="13">
        <f>IF($N680="","",ROUND($N680-N($J680),2))</f>
        <v/>
      </c>
      <c r="P680" s="13">
        <f>IF(OR($F680="",$G680="",$I680=""),"",ABS($G680-$I680)*$F680)</f>
        <v/>
      </c>
      <c r="Q680" s="14">
        <f>IF(OR($O680="",$P680=""),"",IF($P680=0,"",$O680/$P680))</f>
        <v/>
      </c>
      <c r="R680" s="15">
        <f>IF(OR($B680="",$C680=""),"",ROUND(($C680-$B680)*1440,0))</f>
        <v/>
      </c>
      <c r="S680" s="16">
        <f>IF($O680="","",IF($O680&gt;0,"Win",IF($O680&lt;0,"Loss","Scratch")))</f>
        <v/>
      </c>
      <c r="T680" s="13">
        <f>IF($O680="","",SUM($O$2:$O680))</f>
        <v/>
      </c>
      <c r="U680" s="13">
        <f>IF($T680="","",$T680-MAX(0,MAX($T$2:$T680)))</f>
        <v/>
      </c>
    </row>
    <row r="681">
      <c r="A681" s="7" t="n"/>
      <c r="B681" s="8" t="n"/>
      <c r="C681" s="8" t="n"/>
      <c r="D681" s="9" t="n"/>
      <c r="E681" s="9" t="n"/>
      <c r="F681" s="10" t="n"/>
      <c r="G681" s="11" t="n"/>
      <c r="H681" s="11" t="n"/>
      <c r="I681" s="11" t="n"/>
      <c r="J681" s="12" t="n"/>
      <c r="K681" s="9" t="n"/>
      <c r="L681" s="9" t="n"/>
      <c r="M681" s="9" t="n"/>
      <c r="N681" s="13">
        <f>IF(OR($E681="",$F681="",$G681="",$H681=""),"",ROUND(($H681-$G681)*$F681*IF($E681="Short",-1,1),2))</f>
        <v/>
      </c>
      <c r="O681" s="13">
        <f>IF($N681="","",ROUND($N681-N($J681),2))</f>
        <v/>
      </c>
      <c r="P681" s="13">
        <f>IF(OR($F681="",$G681="",$I681=""),"",ABS($G681-$I681)*$F681)</f>
        <v/>
      </c>
      <c r="Q681" s="14">
        <f>IF(OR($O681="",$P681=""),"",IF($P681=0,"",$O681/$P681))</f>
        <v/>
      </c>
      <c r="R681" s="15">
        <f>IF(OR($B681="",$C681=""),"",ROUND(($C681-$B681)*1440,0))</f>
        <v/>
      </c>
      <c r="S681" s="16">
        <f>IF($O681="","",IF($O681&gt;0,"Win",IF($O681&lt;0,"Loss","Scratch")))</f>
        <v/>
      </c>
      <c r="T681" s="13">
        <f>IF($O681="","",SUM($O$2:$O681))</f>
        <v/>
      </c>
      <c r="U681" s="13">
        <f>IF($T681="","",$T681-MAX(0,MAX($T$2:$T681)))</f>
        <v/>
      </c>
    </row>
    <row r="682">
      <c r="A682" s="7" t="n"/>
      <c r="B682" s="8" t="n"/>
      <c r="C682" s="8" t="n"/>
      <c r="D682" s="9" t="n"/>
      <c r="E682" s="9" t="n"/>
      <c r="F682" s="10" t="n"/>
      <c r="G682" s="11" t="n"/>
      <c r="H682" s="11" t="n"/>
      <c r="I682" s="11" t="n"/>
      <c r="J682" s="12" t="n"/>
      <c r="K682" s="9" t="n"/>
      <c r="L682" s="9" t="n"/>
      <c r="M682" s="9" t="n"/>
      <c r="N682" s="13">
        <f>IF(OR($E682="",$F682="",$G682="",$H682=""),"",ROUND(($H682-$G682)*$F682*IF($E682="Short",-1,1),2))</f>
        <v/>
      </c>
      <c r="O682" s="13">
        <f>IF($N682="","",ROUND($N682-N($J682),2))</f>
        <v/>
      </c>
      <c r="P682" s="13">
        <f>IF(OR($F682="",$G682="",$I682=""),"",ABS($G682-$I682)*$F682)</f>
        <v/>
      </c>
      <c r="Q682" s="14">
        <f>IF(OR($O682="",$P682=""),"",IF($P682=0,"",$O682/$P682))</f>
        <v/>
      </c>
      <c r="R682" s="15">
        <f>IF(OR($B682="",$C682=""),"",ROUND(($C682-$B682)*1440,0))</f>
        <v/>
      </c>
      <c r="S682" s="16">
        <f>IF($O682="","",IF($O682&gt;0,"Win",IF($O682&lt;0,"Loss","Scratch")))</f>
        <v/>
      </c>
      <c r="T682" s="13">
        <f>IF($O682="","",SUM($O$2:$O682))</f>
        <v/>
      </c>
      <c r="U682" s="13">
        <f>IF($T682="","",$T682-MAX(0,MAX($T$2:$T682)))</f>
        <v/>
      </c>
    </row>
    <row r="683">
      <c r="A683" s="7" t="n"/>
      <c r="B683" s="8" t="n"/>
      <c r="C683" s="8" t="n"/>
      <c r="D683" s="9" t="n"/>
      <c r="E683" s="9" t="n"/>
      <c r="F683" s="10" t="n"/>
      <c r="G683" s="11" t="n"/>
      <c r="H683" s="11" t="n"/>
      <c r="I683" s="11" t="n"/>
      <c r="J683" s="12" t="n"/>
      <c r="K683" s="9" t="n"/>
      <c r="L683" s="9" t="n"/>
      <c r="M683" s="9" t="n"/>
      <c r="N683" s="13">
        <f>IF(OR($E683="",$F683="",$G683="",$H683=""),"",ROUND(($H683-$G683)*$F683*IF($E683="Short",-1,1),2))</f>
        <v/>
      </c>
      <c r="O683" s="13">
        <f>IF($N683="","",ROUND($N683-N($J683),2))</f>
        <v/>
      </c>
      <c r="P683" s="13">
        <f>IF(OR($F683="",$G683="",$I683=""),"",ABS($G683-$I683)*$F683)</f>
        <v/>
      </c>
      <c r="Q683" s="14">
        <f>IF(OR($O683="",$P683=""),"",IF($P683=0,"",$O683/$P683))</f>
        <v/>
      </c>
      <c r="R683" s="15">
        <f>IF(OR($B683="",$C683=""),"",ROUND(($C683-$B683)*1440,0))</f>
        <v/>
      </c>
      <c r="S683" s="16">
        <f>IF($O683="","",IF($O683&gt;0,"Win",IF($O683&lt;0,"Loss","Scratch")))</f>
        <v/>
      </c>
      <c r="T683" s="13">
        <f>IF($O683="","",SUM($O$2:$O683))</f>
        <v/>
      </c>
      <c r="U683" s="13">
        <f>IF($T683="","",$T683-MAX(0,MAX($T$2:$T683)))</f>
        <v/>
      </c>
    </row>
    <row r="684">
      <c r="A684" s="7" t="n"/>
      <c r="B684" s="8" t="n"/>
      <c r="C684" s="8" t="n"/>
      <c r="D684" s="9" t="n"/>
      <c r="E684" s="9" t="n"/>
      <c r="F684" s="10" t="n"/>
      <c r="G684" s="11" t="n"/>
      <c r="H684" s="11" t="n"/>
      <c r="I684" s="11" t="n"/>
      <c r="J684" s="12" t="n"/>
      <c r="K684" s="9" t="n"/>
      <c r="L684" s="9" t="n"/>
      <c r="M684" s="9" t="n"/>
      <c r="N684" s="13">
        <f>IF(OR($E684="",$F684="",$G684="",$H684=""),"",ROUND(($H684-$G684)*$F684*IF($E684="Short",-1,1),2))</f>
        <v/>
      </c>
      <c r="O684" s="13">
        <f>IF($N684="","",ROUND($N684-N($J684),2))</f>
        <v/>
      </c>
      <c r="P684" s="13">
        <f>IF(OR($F684="",$G684="",$I684=""),"",ABS($G684-$I684)*$F684)</f>
        <v/>
      </c>
      <c r="Q684" s="14">
        <f>IF(OR($O684="",$P684=""),"",IF($P684=0,"",$O684/$P684))</f>
        <v/>
      </c>
      <c r="R684" s="15">
        <f>IF(OR($B684="",$C684=""),"",ROUND(($C684-$B684)*1440,0))</f>
        <v/>
      </c>
      <c r="S684" s="16">
        <f>IF($O684="","",IF($O684&gt;0,"Win",IF($O684&lt;0,"Loss","Scratch")))</f>
        <v/>
      </c>
      <c r="T684" s="13">
        <f>IF($O684="","",SUM($O$2:$O684))</f>
        <v/>
      </c>
      <c r="U684" s="13">
        <f>IF($T684="","",$T684-MAX(0,MAX($T$2:$T684)))</f>
        <v/>
      </c>
    </row>
    <row r="685">
      <c r="A685" s="7" t="n"/>
      <c r="B685" s="8" t="n"/>
      <c r="C685" s="8" t="n"/>
      <c r="D685" s="9" t="n"/>
      <c r="E685" s="9" t="n"/>
      <c r="F685" s="10" t="n"/>
      <c r="G685" s="11" t="n"/>
      <c r="H685" s="11" t="n"/>
      <c r="I685" s="11" t="n"/>
      <c r="J685" s="12" t="n"/>
      <c r="K685" s="9" t="n"/>
      <c r="L685" s="9" t="n"/>
      <c r="M685" s="9" t="n"/>
      <c r="N685" s="13">
        <f>IF(OR($E685="",$F685="",$G685="",$H685=""),"",ROUND(($H685-$G685)*$F685*IF($E685="Short",-1,1),2))</f>
        <v/>
      </c>
      <c r="O685" s="13">
        <f>IF($N685="","",ROUND($N685-N($J685),2))</f>
        <v/>
      </c>
      <c r="P685" s="13">
        <f>IF(OR($F685="",$G685="",$I685=""),"",ABS($G685-$I685)*$F685)</f>
        <v/>
      </c>
      <c r="Q685" s="14">
        <f>IF(OR($O685="",$P685=""),"",IF($P685=0,"",$O685/$P685))</f>
        <v/>
      </c>
      <c r="R685" s="15">
        <f>IF(OR($B685="",$C685=""),"",ROUND(($C685-$B685)*1440,0))</f>
        <v/>
      </c>
      <c r="S685" s="16">
        <f>IF($O685="","",IF($O685&gt;0,"Win",IF($O685&lt;0,"Loss","Scratch")))</f>
        <v/>
      </c>
      <c r="T685" s="13">
        <f>IF($O685="","",SUM($O$2:$O685))</f>
        <v/>
      </c>
      <c r="U685" s="13">
        <f>IF($T685="","",$T685-MAX(0,MAX($T$2:$T685)))</f>
        <v/>
      </c>
    </row>
    <row r="686">
      <c r="A686" s="7" t="n"/>
      <c r="B686" s="8" t="n"/>
      <c r="C686" s="8" t="n"/>
      <c r="D686" s="9" t="n"/>
      <c r="E686" s="9" t="n"/>
      <c r="F686" s="10" t="n"/>
      <c r="G686" s="11" t="n"/>
      <c r="H686" s="11" t="n"/>
      <c r="I686" s="11" t="n"/>
      <c r="J686" s="12" t="n"/>
      <c r="K686" s="9" t="n"/>
      <c r="L686" s="9" t="n"/>
      <c r="M686" s="9" t="n"/>
      <c r="N686" s="13">
        <f>IF(OR($E686="",$F686="",$G686="",$H686=""),"",ROUND(($H686-$G686)*$F686*IF($E686="Short",-1,1),2))</f>
        <v/>
      </c>
      <c r="O686" s="13">
        <f>IF($N686="","",ROUND($N686-N($J686),2))</f>
        <v/>
      </c>
      <c r="P686" s="13">
        <f>IF(OR($F686="",$G686="",$I686=""),"",ABS($G686-$I686)*$F686)</f>
        <v/>
      </c>
      <c r="Q686" s="14">
        <f>IF(OR($O686="",$P686=""),"",IF($P686=0,"",$O686/$P686))</f>
        <v/>
      </c>
      <c r="R686" s="15">
        <f>IF(OR($B686="",$C686=""),"",ROUND(($C686-$B686)*1440,0))</f>
        <v/>
      </c>
      <c r="S686" s="16">
        <f>IF($O686="","",IF($O686&gt;0,"Win",IF($O686&lt;0,"Loss","Scratch")))</f>
        <v/>
      </c>
      <c r="T686" s="13">
        <f>IF($O686="","",SUM($O$2:$O686))</f>
        <v/>
      </c>
      <c r="U686" s="13">
        <f>IF($T686="","",$T686-MAX(0,MAX($T$2:$T686)))</f>
        <v/>
      </c>
    </row>
    <row r="687">
      <c r="A687" s="7" t="n"/>
      <c r="B687" s="8" t="n"/>
      <c r="C687" s="8" t="n"/>
      <c r="D687" s="9" t="n"/>
      <c r="E687" s="9" t="n"/>
      <c r="F687" s="10" t="n"/>
      <c r="G687" s="11" t="n"/>
      <c r="H687" s="11" t="n"/>
      <c r="I687" s="11" t="n"/>
      <c r="J687" s="12" t="n"/>
      <c r="K687" s="9" t="n"/>
      <c r="L687" s="9" t="n"/>
      <c r="M687" s="9" t="n"/>
      <c r="N687" s="13">
        <f>IF(OR($E687="",$F687="",$G687="",$H687=""),"",ROUND(($H687-$G687)*$F687*IF($E687="Short",-1,1),2))</f>
        <v/>
      </c>
      <c r="O687" s="13">
        <f>IF($N687="","",ROUND($N687-N($J687),2))</f>
        <v/>
      </c>
      <c r="P687" s="13">
        <f>IF(OR($F687="",$G687="",$I687=""),"",ABS($G687-$I687)*$F687)</f>
        <v/>
      </c>
      <c r="Q687" s="14">
        <f>IF(OR($O687="",$P687=""),"",IF($P687=0,"",$O687/$P687))</f>
        <v/>
      </c>
      <c r="R687" s="15">
        <f>IF(OR($B687="",$C687=""),"",ROUND(($C687-$B687)*1440,0))</f>
        <v/>
      </c>
      <c r="S687" s="16">
        <f>IF($O687="","",IF($O687&gt;0,"Win",IF($O687&lt;0,"Loss","Scratch")))</f>
        <v/>
      </c>
      <c r="T687" s="13">
        <f>IF($O687="","",SUM($O$2:$O687))</f>
        <v/>
      </c>
      <c r="U687" s="13">
        <f>IF($T687="","",$T687-MAX(0,MAX($T$2:$T687)))</f>
        <v/>
      </c>
    </row>
    <row r="688">
      <c r="A688" s="7" t="n"/>
      <c r="B688" s="8" t="n"/>
      <c r="C688" s="8" t="n"/>
      <c r="D688" s="9" t="n"/>
      <c r="E688" s="9" t="n"/>
      <c r="F688" s="10" t="n"/>
      <c r="G688" s="11" t="n"/>
      <c r="H688" s="11" t="n"/>
      <c r="I688" s="11" t="n"/>
      <c r="J688" s="12" t="n"/>
      <c r="K688" s="9" t="n"/>
      <c r="L688" s="9" t="n"/>
      <c r="M688" s="9" t="n"/>
      <c r="N688" s="13">
        <f>IF(OR($E688="",$F688="",$G688="",$H688=""),"",ROUND(($H688-$G688)*$F688*IF($E688="Short",-1,1),2))</f>
        <v/>
      </c>
      <c r="O688" s="13">
        <f>IF($N688="","",ROUND($N688-N($J688),2))</f>
        <v/>
      </c>
      <c r="P688" s="13">
        <f>IF(OR($F688="",$G688="",$I688=""),"",ABS($G688-$I688)*$F688)</f>
        <v/>
      </c>
      <c r="Q688" s="14">
        <f>IF(OR($O688="",$P688=""),"",IF($P688=0,"",$O688/$P688))</f>
        <v/>
      </c>
      <c r="R688" s="15">
        <f>IF(OR($B688="",$C688=""),"",ROUND(($C688-$B688)*1440,0))</f>
        <v/>
      </c>
      <c r="S688" s="16">
        <f>IF($O688="","",IF($O688&gt;0,"Win",IF($O688&lt;0,"Loss","Scratch")))</f>
        <v/>
      </c>
      <c r="T688" s="13">
        <f>IF($O688="","",SUM($O$2:$O688))</f>
        <v/>
      </c>
      <c r="U688" s="13">
        <f>IF($T688="","",$T688-MAX(0,MAX($T$2:$T688)))</f>
        <v/>
      </c>
    </row>
    <row r="689">
      <c r="A689" s="7" t="n"/>
      <c r="B689" s="8" t="n"/>
      <c r="C689" s="8" t="n"/>
      <c r="D689" s="9" t="n"/>
      <c r="E689" s="9" t="n"/>
      <c r="F689" s="10" t="n"/>
      <c r="G689" s="11" t="n"/>
      <c r="H689" s="11" t="n"/>
      <c r="I689" s="11" t="n"/>
      <c r="J689" s="12" t="n"/>
      <c r="K689" s="9" t="n"/>
      <c r="L689" s="9" t="n"/>
      <c r="M689" s="9" t="n"/>
      <c r="N689" s="13">
        <f>IF(OR($E689="",$F689="",$G689="",$H689=""),"",ROUND(($H689-$G689)*$F689*IF($E689="Short",-1,1),2))</f>
        <v/>
      </c>
      <c r="O689" s="13">
        <f>IF($N689="","",ROUND($N689-N($J689),2))</f>
        <v/>
      </c>
      <c r="P689" s="13">
        <f>IF(OR($F689="",$G689="",$I689=""),"",ABS($G689-$I689)*$F689)</f>
        <v/>
      </c>
      <c r="Q689" s="14">
        <f>IF(OR($O689="",$P689=""),"",IF($P689=0,"",$O689/$P689))</f>
        <v/>
      </c>
      <c r="R689" s="15">
        <f>IF(OR($B689="",$C689=""),"",ROUND(($C689-$B689)*1440,0))</f>
        <v/>
      </c>
      <c r="S689" s="16">
        <f>IF($O689="","",IF($O689&gt;0,"Win",IF($O689&lt;0,"Loss","Scratch")))</f>
        <v/>
      </c>
      <c r="T689" s="13">
        <f>IF($O689="","",SUM($O$2:$O689))</f>
        <v/>
      </c>
      <c r="U689" s="13">
        <f>IF($T689="","",$T689-MAX(0,MAX($T$2:$T689)))</f>
        <v/>
      </c>
    </row>
    <row r="690">
      <c r="A690" s="7" t="n"/>
      <c r="B690" s="8" t="n"/>
      <c r="C690" s="8" t="n"/>
      <c r="D690" s="9" t="n"/>
      <c r="E690" s="9" t="n"/>
      <c r="F690" s="10" t="n"/>
      <c r="G690" s="11" t="n"/>
      <c r="H690" s="11" t="n"/>
      <c r="I690" s="11" t="n"/>
      <c r="J690" s="12" t="n"/>
      <c r="K690" s="9" t="n"/>
      <c r="L690" s="9" t="n"/>
      <c r="M690" s="9" t="n"/>
      <c r="N690" s="13">
        <f>IF(OR($E690="",$F690="",$G690="",$H690=""),"",ROUND(($H690-$G690)*$F690*IF($E690="Short",-1,1),2))</f>
        <v/>
      </c>
      <c r="O690" s="13">
        <f>IF($N690="","",ROUND($N690-N($J690),2))</f>
        <v/>
      </c>
      <c r="P690" s="13">
        <f>IF(OR($F690="",$G690="",$I690=""),"",ABS($G690-$I690)*$F690)</f>
        <v/>
      </c>
      <c r="Q690" s="14">
        <f>IF(OR($O690="",$P690=""),"",IF($P690=0,"",$O690/$P690))</f>
        <v/>
      </c>
      <c r="R690" s="15">
        <f>IF(OR($B690="",$C690=""),"",ROUND(($C690-$B690)*1440,0))</f>
        <v/>
      </c>
      <c r="S690" s="16">
        <f>IF($O690="","",IF($O690&gt;0,"Win",IF($O690&lt;0,"Loss","Scratch")))</f>
        <v/>
      </c>
      <c r="T690" s="13">
        <f>IF($O690="","",SUM($O$2:$O690))</f>
        <v/>
      </c>
      <c r="U690" s="13">
        <f>IF($T690="","",$T690-MAX(0,MAX($T$2:$T690)))</f>
        <v/>
      </c>
    </row>
    <row r="691">
      <c r="A691" s="7" t="n"/>
      <c r="B691" s="8" t="n"/>
      <c r="C691" s="8" t="n"/>
      <c r="D691" s="9" t="n"/>
      <c r="E691" s="9" t="n"/>
      <c r="F691" s="10" t="n"/>
      <c r="G691" s="11" t="n"/>
      <c r="H691" s="11" t="n"/>
      <c r="I691" s="11" t="n"/>
      <c r="J691" s="12" t="n"/>
      <c r="K691" s="9" t="n"/>
      <c r="L691" s="9" t="n"/>
      <c r="M691" s="9" t="n"/>
      <c r="N691" s="13">
        <f>IF(OR($E691="",$F691="",$G691="",$H691=""),"",ROUND(($H691-$G691)*$F691*IF($E691="Short",-1,1),2))</f>
        <v/>
      </c>
      <c r="O691" s="13">
        <f>IF($N691="","",ROUND($N691-N($J691),2))</f>
        <v/>
      </c>
      <c r="P691" s="13">
        <f>IF(OR($F691="",$G691="",$I691=""),"",ABS($G691-$I691)*$F691)</f>
        <v/>
      </c>
      <c r="Q691" s="14">
        <f>IF(OR($O691="",$P691=""),"",IF($P691=0,"",$O691/$P691))</f>
        <v/>
      </c>
      <c r="R691" s="15">
        <f>IF(OR($B691="",$C691=""),"",ROUND(($C691-$B691)*1440,0))</f>
        <v/>
      </c>
      <c r="S691" s="16">
        <f>IF($O691="","",IF($O691&gt;0,"Win",IF($O691&lt;0,"Loss","Scratch")))</f>
        <v/>
      </c>
      <c r="T691" s="13">
        <f>IF($O691="","",SUM($O$2:$O691))</f>
        <v/>
      </c>
      <c r="U691" s="13">
        <f>IF($T691="","",$T691-MAX(0,MAX($T$2:$T691)))</f>
        <v/>
      </c>
    </row>
    <row r="692">
      <c r="A692" s="7" t="n"/>
      <c r="B692" s="8" t="n"/>
      <c r="C692" s="8" t="n"/>
      <c r="D692" s="9" t="n"/>
      <c r="E692" s="9" t="n"/>
      <c r="F692" s="10" t="n"/>
      <c r="G692" s="11" t="n"/>
      <c r="H692" s="11" t="n"/>
      <c r="I692" s="11" t="n"/>
      <c r="J692" s="12" t="n"/>
      <c r="K692" s="9" t="n"/>
      <c r="L692" s="9" t="n"/>
      <c r="M692" s="9" t="n"/>
      <c r="N692" s="13">
        <f>IF(OR($E692="",$F692="",$G692="",$H692=""),"",ROUND(($H692-$G692)*$F692*IF($E692="Short",-1,1),2))</f>
        <v/>
      </c>
      <c r="O692" s="13">
        <f>IF($N692="","",ROUND($N692-N($J692),2))</f>
        <v/>
      </c>
      <c r="P692" s="13">
        <f>IF(OR($F692="",$G692="",$I692=""),"",ABS($G692-$I692)*$F692)</f>
        <v/>
      </c>
      <c r="Q692" s="14">
        <f>IF(OR($O692="",$P692=""),"",IF($P692=0,"",$O692/$P692))</f>
        <v/>
      </c>
      <c r="R692" s="15">
        <f>IF(OR($B692="",$C692=""),"",ROUND(($C692-$B692)*1440,0))</f>
        <v/>
      </c>
      <c r="S692" s="16">
        <f>IF($O692="","",IF($O692&gt;0,"Win",IF($O692&lt;0,"Loss","Scratch")))</f>
        <v/>
      </c>
      <c r="T692" s="13">
        <f>IF($O692="","",SUM($O$2:$O692))</f>
        <v/>
      </c>
      <c r="U692" s="13">
        <f>IF($T692="","",$T692-MAX(0,MAX($T$2:$T692)))</f>
        <v/>
      </c>
    </row>
    <row r="693">
      <c r="A693" s="7" t="n"/>
      <c r="B693" s="8" t="n"/>
      <c r="C693" s="8" t="n"/>
      <c r="D693" s="9" t="n"/>
      <c r="E693" s="9" t="n"/>
      <c r="F693" s="10" t="n"/>
      <c r="G693" s="11" t="n"/>
      <c r="H693" s="11" t="n"/>
      <c r="I693" s="11" t="n"/>
      <c r="J693" s="12" t="n"/>
      <c r="K693" s="9" t="n"/>
      <c r="L693" s="9" t="n"/>
      <c r="M693" s="9" t="n"/>
      <c r="N693" s="13">
        <f>IF(OR($E693="",$F693="",$G693="",$H693=""),"",ROUND(($H693-$G693)*$F693*IF($E693="Short",-1,1),2))</f>
        <v/>
      </c>
      <c r="O693" s="13">
        <f>IF($N693="","",ROUND($N693-N($J693),2))</f>
        <v/>
      </c>
      <c r="P693" s="13">
        <f>IF(OR($F693="",$G693="",$I693=""),"",ABS($G693-$I693)*$F693)</f>
        <v/>
      </c>
      <c r="Q693" s="14">
        <f>IF(OR($O693="",$P693=""),"",IF($P693=0,"",$O693/$P693))</f>
        <v/>
      </c>
      <c r="R693" s="15">
        <f>IF(OR($B693="",$C693=""),"",ROUND(($C693-$B693)*1440,0))</f>
        <v/>
      </c>
      <c r="S693" s="16">
        <f>IF($O693="","",IF($O693&gt;0,"Win",IF($O693&lt;0,"Loss","Scratch")))</f>
        <v/>
      </c>
      <c r="T693" s="13">
        <f>IF($O693="","",SUM($O$2:$O693))</f>
        <v/>
      </c>
      <c r="U693" s="13">
        <f>IF($T693="","",$T693-MAX(0,MAX($T$2:$T693)))</f>
        <v/>
      </c>
    </row>
    <row r="694">
      <c r="A694" s="7" t="n"/>
      <c r="B694" s="8" t="n"/>
      <c r="C694" s="8" t="n"/>
      <c r="D694" s="9" t="n"/>
      <c r="E694" s="9" t="n"/>
      <c r="F694" s="10" t="n"/>
      <c r="G694" s="11" t="n"/>
      <c r="H694" s="11" t="n"/>
      <c r="I694" s="11" t="n"/>
      <c r="J694" s="12" t="n"/>
      <c r="K694" s="9" t="n"/>
      <c r="L694" s="9" t="n"/>
      <c r="M694" s="9" t="n"/>
      <c r="N694" s="13">
        <f>IF(OR($E694="",$F694="",$G694="",$H694=""),"",ROUND(($H694-$G694)*$F694*IF($E694="Short",-1,1),2))</f>
        <v/>
      </c>
      <c r="O694" s="13">
        <f>IF($N694="","",ROUND($N694-N($J694),2))</f>
        <v/>
      </c>
      <c r="P694" s="13">
        <f>IF(OR($F694="",$G694="",$I694=""),"",ABS($G694-$I694)*$F694)</f>
        <v/>
      </c>
      <c r="Q694" s="14">
        <f>IF(OR($O694="",$P694=""),"",IF($P694=0,"",$O694/$P694))</f>
        <v/>
      </c>
      <c r="R694" s="15">
        <f>IF(OR($B694="",$C694=""),"",ROUND(($C694-$B694)*1440,0))</f>
        <v/>
      </c>
      <c r="S694" s="16">
        <f>IF($O694="","",IF($O694&gt;0,"Win",IF($O694&lt;0,"Loss","Scratch")))</f>
        <v/>
      </c>
      <c r="T694" s="13">
        <f>IF($O694="","",SUM($O$2:$O694))</f>
        <v/>
      </c>
      <c r="U694" s="13">
        <f>IF($T694="","",$T694-MAX(0,MAX($T$2:$T694)))</f>
        <v/>
      </c>
    </row>
    <row r="695">
      <c r="A695" s="7" t="n"/>
      <c r="B695" s="8" t="n"/>
      <c r="C695" s="8" t="n"/>
      <c r="D695" s="9" t="n"/>
      <c r="E695" s="9" t="n"/>
      <c r="F695" s="10" t="n"/>
      <c r="G695" s="11" t="n"/>
      <c r="H695" s="11" t="n"/>
      <c r="I695" s="11" t="n"/>
      <c r="J695" s="12" t="n"/>
      <c r="K695" s="9" t="n"/>
      <c r="L695" s="9" t="n"/>
      <c r="M695" s="9" t="n"/>
      <c r="N695" s="13">
        <f>IF(OR($E695="",$F695="",$G695="",$H695=""),"",ROUND(($H695-$G695)*$F695*IF($E695="Short",-1,1),2))</f>
        <v/>
      </c>
      <c r="O695" s="13">
        <f>IF($N695="","",ROUND($N695-N($J695),2))</f>
        <v/>
      </c>
      <c r="P695" s="13">
        <f>IF(OR($F695="",$G695="",$I695=""),"",ABS($G695-$I695)*$F695)</f>
        <v/>
      </c>
      <c r="Q695" s="14">
        <f>IF(OR($O695="",$P695=""),"",IF($P695=0,"",$O695/$P695))</f>
        <v/>
      </c>
      <c r="R695" s="15">
        <f>IF(OR($B695="",$C695=""),"",ROUND(($C695-$B695)*1440,0))</f>
        <v/>
      </c>
      <c r="S695" s="16">
        <f>IF($O695="","",IF($O695&gt;0,"Win",IF($O695&lt;0,"Loss","Scratch")))</f>
        <v/>
      </c>
      <c r="T695" s="13">
        <f>IF($O695="","",SUM($O$2:$O695))</f>
        <v/>
      </c>
      <c r="U695" s="13">
        <f>IF($T695="","",$T695-MAX(0,MAX($T$2:$T695)))</f>
        <v/>
      </c>
    </row>
    <row r="696">
      <c r="A696" s="7" t="n"/>
      <c r="B696" s="8" t="n"/>
      <c r="C696" s="8" t="n"/>
      <c r="D696" s="9" t="n"/>
      <c r="E696" s="9" t="n"/>
      <c r="F696" s="10" t="n"/>
      <c r="G696" s="11" t="n"/>
      <c r="H696" s="11" t="n"/>
      <c r="I696" s="11" t="n"/>
      <c r="J696" s="12" t="n"/>
      <c r="K696" s="9" t="n"/>
      <c r="L696" s="9" t="n"/>
      <c r="M696" s="9" t="n"/>
      <c r="N696" s="13">
        <f>IF(OR($E696="",$F696="",$G696="",$H696=""),"",ROUND(($H696-$G696)*$F696*IF($E696="Short",-1,1),2))</f>
        <v/>
      </c>
      <c r="O696" s="13">
        <f>IF($N696="","",ROUND($N696-N($J696),2))</f>
        <v/>
      </c>
      <c r="P696" s="13">
        <f>IF(OR($F696="",$G696="",$I696=""),"",ABS($G696-$I696)*$F696)</f>
        <v/>
      </c>
      <c r="Q696" s="14">
        <f>IF(OR($O696="",$P696=""),"",IF($P696=0,"",$O696/$P696))</f>
        <v/>
      </c>
      <c r="R696" s="15">
        <f>IF(OR($B696="",$C696=""),"",ROUND(($C696-$B696)*1440,0))</f>
        <v/>
      </c>
      <c r="S696" s="16">
        <f>IF($O696="","",IF($O696&gt;0,"Win",IF($O696&lt;0,"Loss","Scratch")))</f>
        <v/>
      </c>
      <c r="T696" s="13">
        <f>IF($O696="","",SUM($O$2:$O696))</f>
        <v/>
      </c>
      <c r="U696" s="13">
        <f>IF($T696="","",$T696-MAX(0,MAX($T$2:$T696)))</f>
        <v/>
      </c>
    </row>
    <row r="697">
      <c r="A697" s="7" t="n"/>
      <c r="B697" s="8" t="n"/>
      <c r="C697" s="8" t="n"/>
      <c r="D697" s="9" t="n"/>
      <c r="E697" s="9" t="n"/>
      <c r="F697" s="10" t="n"/>
      <c r="G697" s="11" t="n"/>
      <c r="H697" s="11" t="n"/>
      <c r="I697" s="11" t="n"/>
      <c r="J697" s="12" t="n"/>
      <c r="K697" s="9" t="n"/>
      <c r="L697" s="9" t="n"/>
      <c r="M697" s="9" t="n"/>
      <c r="N697" s="13">
        <f>IF(OR($E697="",$F697="",$G697="",$H697=""),"",ROUND(($H697-$G697)*$F697*IF($E697="Short",-1,1),2))</f>
        <v/>
      </c>
      <c r="O697" s="13">
        <f>IF($N697="","",ROUND($N697-N($J697),2))</f>
        <v/>
      </c>
      <c r="P697" s="13">
        <f>IF(OR($F697="",$G697="",$I697=""),"",ABS($G697-$I697)*$F697)</f>
        <v/>
      </c>
      <c r="Q697" s="14">
        <f>IF(OR($O697="",$P697=""),"",IF($P697=0,"",$O697/$P697))</f>
        <v/>
      </c>
      <c r="R697" s="15">
        <f>IF(OR($B697="",$C697=""),"",ROUND(($C697-$B697)*1440,0))</f>
        <v/>
      </c>
      <c r="S697" s="16">
        <f>IF($O697="","",IF($O697&gt;0,"Win",IF($O697&lt;0,"Loss","Scratch")))</f>
        <v/>
      </c>
      <c r="T697" s="13">
        <f>IF($O697="","",SUM($O$2:$O697))</f>
        <v/>
      </c>
      <c r="U697" s="13">
        <f>IF($T697="","",$T697-MAX(0,MAX($T$2:$T697)))</f>
        <v/>
      </c>
    </row>
    <row r="698">
      <c r="A698" s="7" t="n"/>
      <c r="B698" s="8" t="n"/>
      <c r="C698" s="8" t="n"/>
      <c r="D698" s="9" t="n"/>
      <c r="E698" s="9" t="n"/>
      <c r="F698" s="10" t="n"/>
      <c r="G698" s="11" t="n"/>
      <c r="H698" s="11" t="n"/>
      <c r="I698" s="11" t="n"/>
      <c r="J698" s="12" t="n"/>
      <c r="K698" s="9" t="n"/>
      <c r="L698" s="9" t="n"/>
      <c r="M698" s="9" t="n"/>
      <c r="N698" s="13">
        <f>IF(OR($E698="",$F698="",$G698="",$H698=""),"",ROUND(($H698-$G698)*$F698*IF($E698="Short",-1,1),2))</f>
        <v/>
      </c>
      <c r="O698" s="13">
        <f>IF($N698="","",ROUND($N698-N($J698),2))</f>
        <v/>
      </c>
      <c r="P698" s="13">
        <f>IF(OR($F698="",$G698="",$I698=""),"",ABS($G698-$I698)*$F698)</f>
        <v/>
      </c>
      <c r="Q698" s="14">
        <f>IF(OR($O698="",$P698=""),"",IF($P698=0,"",$O698/$P698))</f>
        <v/>
      </c>
      <c r="R698" s="15">
        <f>IF(OR($B698="",$C698=""),"",ROUND(($C698-$B698)*1440,0))</f>
        <v/>
      </c>
      <c r="S698" s="16">
        <f>IF($O698="","",IF($O698&gt;0,"Win",IF($O698&lt;0,"Loss","Scratch")))</f>
        <v/>
      </c>
      <c r="T698" s="13">
        <f>IF($O698="","",SUM($O$2:$O698))</f>
        <v/>
      </c>
      <c r="U698" s="13">
        <f>IF($T698="","",$T698-MAX(0,MAX($T$2:$T698)))</f>
        <v/>
      </c>
    </row>
    <row r="699">
      <c r="A699" s="7" t="n"/>
      <c r="B699" s="8" t="n"/>
      <c r="C699" s="8" t="n"/>
      <c r="D699" s="9" t="n"/>
      <c r="E699" s="9" t="n"/>
      <c r="F699" s="10" t="n"/>
      <c r="G699" s="11" t="n"/>
      <c r="H699" s="11" t="n"/>
      <c r="I699" s="11" t="n"/>
      <c r="J699" s="12" t="n"/>
      <c r="K699" s="9" t="n"/>
      <c r="L699" s="9" t="n"/>
      <c r="M699" s="9" t="n"/>
      <c r="N699" s="13">
        <f>IF(OR($E699="",$F699="",$G699="",$H699=""),"",ROUND(($H699-$G699)*$F699*IF($E699="Short",-1,1),2))</f>
        <v/>
      </c>
      <c r="O699" s="13">
        <f>IF($N699="","",ROUND($N699-N($J699),2))</f>
        <v/>
      </c>
      <c r="P699" s="13">
        <f>IF(OR($F699="",$G699="",$I699=""),"",ABS($G699-$I699)*$F699)</f>
        <v/>
      </c>
      <c r="Q699" s="14">
        <f>IF(OR($O699="",$P699=""),"",IF($P699=0,"",$O699/$P699))</f>
        <v/>
      </c>
      <c r="R699" s="15">
        <f>IF(OR($B699="",$C699=""),"",ROUND(($C699-$B699)*1440,0))</f>
        <v/>
      </c>
      <c r="S699" s="16">
        <f>IF($O699="","",IF($O699&gt;0,"Win",IF($O699&lt;0,"Loss","Scratch")))</f>
        <v/>
      </c>
      <c r="T699" s="13">
        <f>IF($O699="","",SUM($O$2:$O699))</f>
        <v/>
      </c>
      <c r="U699" s="13">
        <f>IF($T699="","",$T699-MAX(0,MAX($T$2:$T699)))</f>
        <v/>
      </c>
    </row>
    <row r="700">
      <c r="A700" s="7" t="n"/>
      <c r="B700" s="8" t="n"/>
      <c r="C700" s="8" t="n"/>
      <c r="D700" s="9" t="n"/>
      <c r="E700" s="9" t="n"/>
      <c r="F700" s="10" t="n"/>
      <c r="G700" s="11" t="n"/>
      <c r="H700" s="11" t="n"/>
      <c r="I700" s="11" t="n"/>
      <c r="J700" s="12" t="n"/>
      <c r="K700" s="9" t="n"/>
      <c r="L700" s="9" t="n"/>
      <c r="M700" s="9" t="n"/>
      <c r="N700" s="13">
        <f>IF(OR($E700="",$F700="",$G700="",$H700=""),"",ROUND(($H700-$G700)*$F700*IF($E700="Short",-1,1),2))</f>
        <v/>
      </c>
      <c r="O700" s="13">
        <f>IF($N700="","",ROUND($N700-N($J700),2))</f>
        <v/>
      </c>
      <c r="P700" s="13">
        <f>IF(OR($F700="",$G700="",$I700=""),"",ABS($G700-$I700)*$F700)</f>
        <v/>
      </c>
      <c r="Q700" s="14">
        <f>IF(OR($O700="",$P700=""),"",IF($P700=0,"",$O700/$P700))</f>
        <v/>
      </c>
      <c r="R700" s="15">
        <f>IF(OR($B700="",$C700=""),"",ROUND(($C700-$B700)*1440,0))</f>
        <v/>
      </c>
      <c r="S700" s="16">
        <f>IF($O700="","",IF($O700&gt;0,"Win",IF($O700&lt;0,"Loss","Scratch")))</f>
        <v/>
      </c>
      <c r="T700" s="13">
        <f>IF($O700="","",SUM($O$2:$O700))</f>
        <v/>
      </c>
      <c r="U700" s="13">
        <f>IF($T700="","",$T700-MAX(0,MAX($T$2:$T700)))</f>
        <v/>
      </c>
    </row>
    <row r="701">
      <c r="A701" s="7" t="n"/>
      <c r="B701" s="8" t="n"/>
      <c r="C701" s="8" t="n"/>
      <c r="D701" s="9" t="n"/>
      <c r="E701" s="9" t="n"/>
      <c r="F701" s="10" t="n"/>
      <c r="G701" s="11" t="n"/>
      <c r="H701" s="11" t="n"/>
      <c r="I701" s="11" t="n"/>
      <c r="J701" s="12" t="n"/>
      <c r="K701" s="9" t="n"/>
      <c r="L701" s="9" t="n"/>
      <c r="M701" s="9" t="n"/>
      <c r="N701" s="13">
        <f>IF(OR($E701="",$F701="",$G701="",$H701=""),"",ROUND(($H701-$G701)*$F701*IF($E701="Short",-1,1),2))</f>
        <v/>
      </c>
      <c r="O701" s="13">
        <f>IF($N701="","",ROUND($N701-N($J701),2))</f>
        <v/>
      </c>
      <c r="P701" s="13">
        <f>IF(OR($F701="",$G701="",$I701=""),"",ABS($G701-$I701)*$F701)</f>
        <v/>
      </c>
      <c r="Q701" s="14">
        <f>IF(OR($O701="",$P701=""),"",IF($P701=0,"",$O701/$P701))</f>
        <v/>
      </c>
      <c r="R701" s="15">
        <f>IF(OR($B701="",$C701=""),"",ROUND(($C701-$B701)*1440,0))</f>
        <v/>
      </c>
      <c r="S701" s="16">
        <f>IF($O701="","",IF($O701&gt;0,"Win",IF($O701&lt;0,"Loss","Scratch")))</f>
        <v/>
      </c>
      <c r="T701" s="13">
        <f>IF($O701="","",SUM($O$2:$O701))</f>
        <v/>
      </c>
      <c r="U701" s="13">
        <f>IF($T701="","",$T701-MAX(0,MAX($T$2:$T701)))</f>
        <v/>
      </c>
    </row>
    <row r="702">
      <c r="A702" s="7" t="n"/>
      <c r="B702" s="8" t="n"/>
      <c r="C702" s="8" t="n"/>
      <c r="D702" s="9" t="n"/>
      <c r="E702" s="9" t="n"/>
      <c r="F702" s="10" t="n"/>
      <c r="G702" s="11" t="n"/>
      <c r="H702" s="11" t="n"/>
      <c r="I702" s="11" t="n"/>
      <c r="J702" s="12" t="n"/>
      <c r="K702" s="9" t="n"/>
      <c r="L702" s="9" t="n"/>
      <c r="M702" s="9" t="n"/>
      <c r="N702" s="13">
        <f>IF(OR($E702="",$F702="",$G702="",$H702=""),"",ROUND(($H702-$G702)*$F702*IF($E702="Short",-1,1),2))</f>
        <v/>
      </c>
      <c r="O702" s="13">
        <f>IF($N702="","",ROUND($N702-N($J702),2))</f>
        <v/>
      </c>
      <c r="P702" s="13">
        <f>IF(OR($F702="",$G702="",$I702=""),"",ABS($G702-$I702)*$F702)</f>
        <v/>
      </c>
      <c r="Q702" s="14">
        <f>IF(OR($O702="",$P702=""),"",IF($P702=0,"",$O702/$P702))</f>
        <v/>
      </c>
      <c r="R702" s="15">
        <f>IF(OR($B702="",$C702=""),"",ROUND(($C702-$B702)*1440,0))</f>
        <v/>
      </c>
      <c r="S702" s="16">
        <f>IF($O702="","",IF($O702&gt;0,"Win",IF($O702&lt;0,"Loss","Scratch")))</f>
        <v/>
      </c>
      <c r="T702" s="13">
        <f>IF($O702="","",SUM($O$2:$O702))</f>
        <v/>
      </c>
      <c r="U702" s="13">
        <f>IF($T702="","",$T702-MAX(0,MAX($T$2:$T702)))</f>
        <v/>
      </c>
    </row>
    <row r="703">
      <c r="A703" s="7" t="n"/>
      <c r="B703" s="8" t="n"/>
      <c r="C703" s="8" t="n"/>
      <c r="D703" s="9" t="n"/>
      <c r="E703" s="9" t="n"/>
      <c r="F703" s="10" t="n"/>
      <c r="G703" s="11" t="n"/>
      <c r="H703" s="11" t="n"/>
      <c r="I703" s="11" t="n"/>
      <c r="J703" s="12" t="n"/>
      <c r="K703" s="9" t="n"/>
      <c r="L703" s="9" t="n"/>
      <c r="M703" s="9" t="n"/>
      <c r="N703" s="13">
        <f>IF(OR($E703="",$F703="",$G703="",$H703=""),"",ROUND(($H703-$G703)*$F703*IF($E703="Short",-1,1),2))</f>
        <v/>
      </c>
      <c r="O703" s="13">
        <f>IF($N703="","",ROUND($N703-N($J703),2))</f>
        <v/>
      </c>
      <c r="P703" s="13">
        <f>IF(OR($F703="",$G703="",$I703=""),"",ABS($G703-$I703)*$F703)</f>
        <v/>
      </c>
      <c r="Q703" s="14">
        <f>IF(OR($O703="",$P703=""),"",IF($P703=0,"",$O703/$P703))</f>
        <v/>
      </c>
      <c r="R703" s="15">
        <f>IF(OR($B703="",$C703=""),"",ROUND(($C703-$B703)*1440,0))</f>
        <v/>
      </c>
      <c r="S703" s="16">
        <f>IF($O703="","",IF($O703&gt;0,"Win",IF($O703&lt;0,"Loss","Scratch")))</f>
        <v/>
      </c>
      <c r="T703" s="13">
        <f>IF($O703="","",SUM($O$2:$O703))</f>
        <v/>
      </c>
      <c r="U703" s="13">
        <f>IF($T703="","",$T703-MAX(0,MAX($T$2:$T703)))</f>
        <v/>
      </c>
    </row>
    <row r="704">
      <c r="A704" s="7" t="n"/>
      <c r="B704" s="8" t="n"/>
      <c r="C704" s="8" t="n"/>
      <c r="D704" s="9" t="n"/>
      <c r="E704" s="9" t="n"/>
      <c r="F704" s="10" t="n"/>
      <c r="G704" s="11" t="n"/>
      <c r="H704" s="11" t="n"/>
      <c r="I704" s="11" t="n"/>
      <c r="J704" s="12" t="n"/>
      <c r="K704" s="9" t="n"/>
      <c r="L704" s="9" t="n"/>
      <c r="M704" s="9" t="n"/>
      <c r="N704" s="13">
        <f>IF(OR($E704="",$F704="",$G704="",$H704=""),"",ROUND(($H704-$G704)*$F704*IF($E704="Short",-1,1),2))</f>
        <v/>
      </c>
      <c r="O704" s="13">
        <f>IF($N704="","",ROUND($N704-N($J704),2))</f>
        <v/>
      </c>
      <c r="P704" s="13">
        <f>IF(OR($F704="",$G704="",$I704=""),"",ABS($G704-$I704)*$F704)</f>
        <v/>
      </c>
      <c r="Q704" s="14">
        <f>IF(OR($O704="",$P704=""),"",IF($P704=0,"",$O704/$P704))</f>
        <v/>
      </c>
      <c r="R704" s="15">
        <f>IF(OR($B704="",$C704=""),"",ROUND(($C704-$B704)*1440,0))</f>
        <v/>
      </c>
      <c r="S704" s="16">
        <f>IF($O704="","",IF($O704&gt;0,"Win",IF($O704&lt;0,"Loss","Scratch")))</f>
        <v/>
      </c>
      <c r="T704" s="13">
        <f>IF($O704="","",SUM($O$2:$O704))</f>
        <v/>
      </c>
      <c r="U704" s="13">
        <f>IF($T704="","",$T704-MAX(0,MAX($T$2:$T704)))</f>
        <v/>
      </c>
    </row>
    <row r="705">
      <c r="A705" s="7" t="n"/>
      <c r="B705" s="8" t="n"/>
      <c r="C705" s="8" t="n"/>
      <c r="D705" s="9" t="n"/>
      <c r="E705" s="9" t="n"/>
      <c r="F705" s="10" t="n"/>
      <c r="G705" s="11" t="n"/>
      <c r="H705" s="11" t="n"/>
      <c r="I705" s="11" t="n"/>
      <c r="J705" s="12" t="n"/>
      <c r="K705" s="9" t="n"/>
      <c r="L705" s="9" t="n"/>
      <c r="M705" s="9" t="n"/>
      <c r="N705" s="13">
        <f>IF(OR($E705="",$F705="",$G705="",$H705=""),"",ROUND(($H705-$G705)*$F705*IF($E705="Short",-1,1),2))</f>
        <v/>
      </c>
      <c r="O705" s="13">
        <f>IF($N705="","",ROUND($N705-N($J705),2))</f>
        <v/>
      </c>
      <c r="P705" s="13">
        <f>IF(OR($F705="",$G705="",$I705=""),"",ABS($G705-$I705)*$F705)</f>
        <v/>
      </c>
      <c r="Q705" s="14">
        <f>IF(OR($O705="",$P705=""),"",IF($P705=0,"",$O705/$P705))</f>
        <v/>
      </c>
      <c r="R705" s="15">
        <f>IF(OR($B705="",$C705=""),"",ROUND(($C705-$B705)*1440,0))</f>
        <v/>
      </c>
      <c r="S705" s="16">
        <f>IF($O705="","",IF($O705&gt;0,"Win",IF($O705&lt;0,"Loss","Scratch")))</f>
        <v/>
      </c>
      <c r="T705" s="13">
        <f>IF($O705="","",SUM($O$2:$O705))</f>
        <v/>
      </c>
      <c r="U705" s="13">
        <f>IF($T705="","",$T705-MAX(0,MAX($T$2:$T705)))</f>
        <v/>
      </c>
    </row>
    <row r="706">
      <c r="A706" s="7" t="n"/>
      <c r="B706" s="8" t="n"/>
      <c r="C706" s="8" t="n"/>
      <c r="D706" s="9" t="n"/>
      <c r="E706" s="9" t="n"/>
      <c r="F706" s="10" t="n"/>
      <c r="G706" s="11" t="n"/>
      <c r="H706" s="11" t="n"/>
      <c r="I706" s="11" t="n"/>
      <c r="J706" s="12" t="n"/>
      <c r="K706" s="9" t="n"/>
      <c r="L706" s="9" t="n"/>
      <c r="M706" s="9" t="n"/>
      <c r="N706" s="13">
        <f>IF(OR($E706="",$F706="",$G706="",$H706=""),"",ROUND(($H706-$G706)*$F706*IF($E706="Short",-1,1),2))</f>
        <v/>
      </c>
      <c r="O706" s="13">
        <f>IF($N706="","",ROUND($N706-N($J706),2))</f>
        <v/>
      </c>
      <c r="P706" s="13">
        <f>IF(OR($F706="",$G706="",$I706=""),"",ABS($G706-$I706)*$F706)</f>
        <v/>
      </c>
      <c r="Q706" s="14">
        <f>IF(OR($O706="",$P706=""),"",IF($P706=0,"",$O706/$P706))</f>
        <v/>
      </c>
      <c r="R706" s="15">
        <f>IF(OR($B706="",$C706=""),"",ROUND(($C706-$B706)*1440,0))</f>
        <v/>
      </c>
      <c r="S706" s="16">
        <f>IF($O706="","",IF($O706&gt;0,"Win",IF($O706&lt;0,"Loss","Scratch")))</f>
        <v/>
      </c>
      <c r="T706" s="13">
        <f>IF($O706="","",SUM($O$2:$O706))</f>
        <v/>
      </c>
      <c r="U706" s="13">
        <f>IF($T706="","",$T706-MAX(0,MAX($T$2:$T706)))</f>
        <v/>
      </c>
    </row>
    <row r="707">
      <c r="A707" s="7" t="n"/>
      <c r="B707" s="8" t="n"/>
      <c r="C707" s="8" t="n"/>
      <c r="D707" s="9" t="n"/>
      <c r="E707" s="9" t="n"/>
      <c r="F707" s="10" t="n"/>
      <c r="G707" s="11" t="n"/>
      <c r="H707" s="11" t="n"/>
      <c r="I707" s="11" t="n"/>
      <c r="J707" s="12" t="n"/>
      <c r="K707" s="9" t="n"/>
      <c r="L707" s="9" t="n"/>
      <c r="M707" s="9" t="n"/>
      <c r="N707" s="13">
        <f>IF(OR($E707="",$F707="",$G707="",$H707=""),"",ROUND(($H707-$G707)*$F707*IF($E707="Short",-1,1),2))</f>
        <v/>
      </c>
      <c r="O707" s="13">
        <f>IF($N707="","",ROUND($N707-N($J707),2))</f>
        <v/>
      </c>
      <c r="P707" s="13">
        <f>IF(OR($F707="",$G707="",$I707=""),"",ABS($G707-$I707)*$F707)</f>
        <v/>
      </c>
      <c r="Q707" s="14">
        <f>IF(OR($O707="",$P707=""),"",IF($P707=0,"",$O707/$P707))</f>
        <v/>
      </c>
      <c r="R707" s="15">
        <f>IF(OR($B707="",$C707=""),"",ROUND(($C707-$B707)*1440,0))</f>
        <v/>
      </c>
      <c r="S707" s="16">
        <f>IF($O707="","",IF($O707&gt;0,"Win",IF($O707&lt;0,"Loss","Scratch")))</f>
        <v/>
      </c>
      <c r="T707" s="13">
        <f>IF($O707="","",SUM($O$2:$O707))</f>
        <v/>
      </c>
      <c r="U707" s="13">
        <f>IF($T707="","",$T707-MAX(0,MAX($T$2:$T707)))</f>
        <v/>
      </c>
    </row>
    <row r="708">
      <c r="A708" s="7" t="n"/>
      <c r="B708" s="8" t="n"/>
      <c r="C708" s="8" t="n"/>
      <c r="D708" s="9" t="n"/>
      <c r="E708" s="9" t="n"/>
      <c r="F708" s="10" t="n"/>
      <c r="G708" s="11" t="n"/>
      <c r="H708" s="11" t="n"/>
      <c r="I708" s="11" t="n"/>
      <c r="J708" s="12" t="n"/>
      <c r="K708" s="9" t="n"/>
      <c r="L708" s="9" t="n"/>
      <c r="M708" s="9" t="n"/>
      <c r="N708" s="13">
        <f>IF(OR($E708="",$F708="",$G708="",$H708=""),"",ROUND(($H708-$G708)*$F708*IF($E708="Short",-1,1),2))</f>
        <v/>
      </c>
      <c r="O708" s="13">
        <f>IF($N708="","",ROUND($N708-N($J708),2))</f>
        <v/>
      </c>
      <c r="P708" s="13">
        <f>IF(OR($F708="",$G708="",$I708=""),"",ABS($G708-$I708)*$F708)</f>
        <v/>
      </c>
      <c r="Q708" s="14">
        <f>IF(OR($O708="",$P708=""),"",IF($P708=0,"",$O708/$P708))</f>
        <v/>
      </c>
      <c r="R708" s="15">
        <f>IF(OR($B708="",$C708=""),"",ROUND(($C708-$B708)*1440,0))</f>
        <v/>
      </c>
      <c r="S708" s="16">
        <f>IF($O708="","",IF($O708&gt;0,"Win",IF($O708&lt;0,"Loss","Scratch")))</f>
        <v/>
      </c>
      <c r="T708" s="13">
        <f>IF($O708="","",SUM($O$2:$O708))</f>
        <v/>
      </c>
      <c r="U708" s="13">
        <f>IF($T708="","",$T708-MAX(0,MAX($T$2:$T708)))</f>
        <v/>
      </c>
    </row>
    <row r="709">
      <c r="A709" s="7" t="n"/>
      <c r="B709" s="8" t="n"/>
      <c r="C709" s="8" t="n"/>
      <c r="D709" s="9" t="n"/>
      <c r="E709" s="9" t="n"/>
      <c r="F709" s="10" t="n"/>
      <c r="G709" s="11" t="n"/>
      <c r="H709" s="11" t="n"/>
      <c r="I709" s="11" t="n"/>
      <c r="J709" s="12" t="n"/>
      <c r="K709" s="9" t="n"/>
      <c r="L709" s="9" t="n"/>
      <c r="M709" s="9" t="n"/>
      <c r="N709" s="13">
        <f>IF(OR($E709="",$F709="",$G709="",$H709=""),"",ROUND(($H709-$G709)*$F709*IF($E709="Short",-1,1),2))</f>
        <v/>
      </c>
      <c r="O709" s="13">
        <f>IF($N709="","",ROUND($N709-N($J709),2))</f>
        <v/>
      </c>
      <c r="P709" s="13">
        <f>IF(OR($F709="",$G709="",$I709=""),"",ABS($G709-$I709)*$F709)</f>
        <v/>
      </c>
      <c r="Q709" s="14">
        <f>IF(OR($O709="",$P709=""),"",IF($P709=0,"",$O709/$P709))</f>
        <v/>
      </c>
      <c r="R709" s="15">
        <f>IF(OR($B709="",$C709=""),"",ROUND(($C709-$B709)*1440,0))</f>
        <v/>
      </c>
      <c r="S709" s="16">
        <f>IF($O709="","",IF($O709&gt;0,"Win",IF($O709&lt;0,"Loss","Scratch")))</f>
        <v/>
      </c>
      <c r="T709" s="13">
        <f>IF($O709="","",SUM($O$2:$O709))</f>
        <v/>
      </c>
      <c r="U709" s="13">
        <f>IF($T709="","",$T709-MAX(0,MAX($T$2:$T709)))</f>
        <v/>
      </c>
    </row>
    <row r="710">
      <c r="A710" s="7" t="n"/>
      <c r="B710" s="8" t="n"/>
      <c r="C710" s="8" t="n"/>
      <c r="D710" s="9" t="n"/>
      <c r="E710" s="9" t="n"/>
      <c r="F710" s="10" t="n"/>
      <c r="G710" s="11" t="n"/>
      <c r="H710" s="11" t="n"/>
      <c r="I710" s="11" t="n"/>
      <c r="J710" s="12" t="n"/>
      <c r="K710" s="9" t="n"/>
      <c r="L710" s="9" t="n"/>
      <c r="M710" s="9" t="n"/>
      <c r="N710" s="13">
        <f>IF(OR($E710="",$F710="",$G710="",$H710=""),"",ROUND(($H710-$G710)*$F710*IF($E710="Short",-1,1),2))</f>
        <v/>
      </c>
      <c r="O710" s="13">
        <f>IF($N710="","",ROUND($N710-N($J710),2))</f>
        <v/>
      </c>
      <c r="P710" s="13">
        <f>IF(OR($F710="",$G710="",$I710=""),"",ABS($G710-$I710)*$F710)</f>
        <v/>
      </c>
      <c r="Q710" s="14">
        <f>IF(OR($O710="",$P710=""),"",IF($P710=0,"",$O710/$P710))</f>
        <v/>
      </c>
      <c r="R710" s="15">
        <f>IF(OR($B710="",$C710=""),"",ROUND(($C710-$B710)*1440,0))</f>
        <v/>
      </c>
      <c r="S710" s="16">
        <f>IF($O710="","",IF($O710&gt;0,"Win",IF($O710&lt;0,"Loss","Scratch")))</f>
        <v/>
      </c>
      <c r="T710" s="13">
        <f>IF($O710="","",SUM($O$2:$O710))</f>
        <v/>
      </c>
      <c r="U710" s="13">
        <f>IF($T710="","",$T710-MAX(0,MAX($T$2:$T710)))</f>
        <v/>
      </c>
    </row>
    <row r="711">
      <c r="A711" s="7" t="n"/>
      <c r="B711" s="8" t="n"/>
      <c r="C711" s="8" t="n"/>
      <c r="D711" s="9" t="n"/>
      <c r="E711" s="9" t="n"/>
      <c r="F711" s="10" t="n"/>
      <c r="G711" s="11" t="n"/>
      <c r="H711" s="11" t="n"/>
      <c r="I711" s="11" t="n"/>
      <c r="J711" s="12" t="n"/>
      <c r="K711" s="9" t="n"/>
      <c r="L711" s="9" t="n"/>
      <c r="M711" s="9" t="n"/>
      <c r="N711" s="13">
        <f>IF(OR($E711="",$F711="",$G711="",$H711=""),"",ROUND(($H711-$G711)*$F711*IF($E711="Short",-1,1),2))</f>
        <v/>
      </c>
      <c r="O711" s="13">
        <f>IF($N711="","",ROUND($N711-N($J711),2))</f>
        <v/>
      </c>
      <c r="P711" s="13">
        <f>IF(OR($F711="",$G711="",$I711=""),"",ABS($G711-$I711)*$F711)</f>
        <v/>
      </c>
      <c r="Q711" s="14">
        <f>IF(OR($O711="",$P711=""),"",IF($P711=0,"",$O711/$P711))</f>
        <v/>
      </c>
      <c r="R711" s="15">
        <f>IF(OR($B711="",$C711=""),"",ROUND(($C711-$B711)*1440,0))</f>
        <v/>
      </c>
      <c r="S711" s="16">
        <f>IF($O711="","",IF($O711&gt;0,"Win",IF($O711&lt;0,"Loss","Scratch")))</f>
        <v/>
      </c>
      <c r="T711" s="13">
        <f>IF($O711="","",SUM($O$2:$O711))</f>
        <v/>
      </c>
      <c r="U711" s="13">
        <f>IF($T711="","",$T711-MAX(0,MAX($T$2:$T711)))</f>
        <v/>
      </c>
    </row>
    <row r="712">
      <c r="A712" s="7" t="n"/>
      <c r="B712" s="8" t="n"/>
      <c r="C712" s="8" t="n"/>
      <c r="D712" s="9" t="n"/>
      <c r="E712" s="9" t="n"/>
      <c r="F712" s="10" t="n"/>
      <c r="G712" s="11" t="n"/>
      <c r="H712" s="11" t="n"/>
      <c r="I712" s="11" t="n"/>
      <c r="J712" s="12" t="n"/>
      <c r="K712" s="9" t="n"/>
      <c r="L712" s="9" t="n"/>
      <c r="M712" s="9" t="n"/>
      <c r="N712" s="13">
        <f>IF(OR($E712="",$F712="",$G712="",$H712=""),"",ROUND(($H712-$G712)*$F712*IF($E712="Short",-1,1),2))</f>
        <v/>
      </c>
      <c r="O712" s="13">
        <f>IF($N712="","",ROUND($N712-N($J712),2))</f>
        <v/>
      </c>
      <c r="P712" s="13">
        <f>IF(OR($F712="",$G712="",$I712=""),"",ABS($G712-$I712)*$F712)</f>
        <v/>
      </c>
      <c r="Q712" s="14">
        <f>IF(OR($O712="",$P712=""),"",IF($P712=0,"",$O712/$P712))</f>
        <v/>
      </c>
      <c r="R712" s="15">
        <f>IF(OR($B712="",$C712=""),"",ROUND(($C712-$B712)*1440,0))</f>
        <v/>
      </c>
      <c r="S712" s="16">
        <f>IF($O712="","",IF($O712&gt;0,"Win",IF($O712&lt;0,"Loss","Scratch")))</f>
        <v/>
      </c>
      <c r="T712" s="13">
        <f>IF($O712="","",SUM($O$2:$O712))</f>
        <v/>
      </c>
      <c r="U712" s="13">
        <f>IF($T712="","",$T712-MAX(0,MAX($T$2:$T712)))</f>
        <v/>
      </c>
    </row>
    <row r="713">
      <c r="A713" s="7" t="n"/>
      <c r="B713" s="8" t="n"/>
      <c r="C713" s="8" t="n"/>
      <c r="D713" s="9" t="n"/>
      <c r="E713" s="9" t="n"/>
      <c r="F713" s="10" t="n"/>
      <c r="G713" s="11" t="n"/>
      <c r="H713" s="11" t="n"/>
      <c r="I713" s="11" t="n"/>
      <c r="J713" s="12" t="n"/>
      <c r="K713" s="9" t="n"/>
      <c r="L713" s="9" t="n"/>
      <c r="M713" s="9" t="n"/>
      <c r="N713" s="13">
        <f>IF(OR($E713="",$F713="",$G713="",$H713=""),"",ROUND(($H713-$G713)*$F713*IF($E713="Short",-1,1),2))</f>
        <v/>
      </c>
      <c r="O713" s="13">
        <f>IF($N713="","",ROUND($N713-N($J713),2))</f>
        <v/>
      </c>
      <c r="P713" s="13">
        <f>IF(OR($F713="",$G713="",$I713=""),"",ABS($G713-$I713)*$F713)</f>
        <v/>
      </c>
      <c r="Q713" s="14">
        <f>IF(OR($O713="",$P713=""),"",IF($P713=0,"",$O713/$P713))</f>
        <v/>
      </c>
      <c r="R713" s="15">
        <f>IF(OR($B713="",$C713=""),"",ROUND(($C713-$B713)*1440,0))</f>
        <v/>
      </c>
      <c r="S713" s="16">
        <f>IF($O713="","",IF($O713&gt;0,"Win",IF($O713&lt;0,"Loss","Scratch")))</f>
        <v/>
      </c>
      <c r="T713" s="13">
        <f>IF($O713="","",SUM($O$2:$O713))</f>
        <v/>
      </c>
      <c r="U713" s="13">
        <f>IF($T713="","",$T713-MAX(0,MAX($T$2:$T713)))</f>
        <v/>
      </c>
    </row>
    <row r="714">
      <c r="A714" s="7" t="n"/>
      <c r="B714" s="8" t="n"/>
      <c r="C714" s="8" t="n"/>
      <c r="D714" s="9" t="n"/>
      <c r="E714" s="9" t="n"/>
      <c r="F714" s="10" t="n"/>
      <c r="G714" s="11" t="n"/>
      <c r="H714" s="11" t="n"/>
      <c r="I714" s="11" t="n"/>
      <c r="J714" s="12" t="n"/>
      <c r="K714" s="9" t="n"/>
      <c r="L714" s="9" t="n"/>
      <c r="M714" s="9" t="n"/>
      <c r="N714" s="13">
        <f>IF(OR($E714="",$F714="",$G714="",$H714=""),"",ROUND(($H714-$G714)*$F714*IF($E714="Short",-1,1),2))</f>
        <v/>
      </c>
      <c r="O714" s="13">
        <f>IF($N714="","",ROUND($N714-N($J714),2))</f>
        <v/>
      </c>
      <c r="P714" s="13">
        <f>IF(OR($F714="",$G714="",$I714=""),"",ABS($G714-$I714)*$F714)</f>
        <v/>
      </c>
      <c r="Q714" s="14">
        <f>IF(OR($O714="",$P714=""),"",IF($P714=0,"",$O714/$P714))</f>
        <v/>
      </c>
      <c r="R714" s="15">
        <f>IF(OR($B714="",$C714=""),"",ROUND(($C714-$B714)*1440,0))</f>
        <v/>
      </c>
      <c r="S714" s="16">
        <f>IF($O714="","",IF($O714&gt;0,"Win",IF($O714&lt;0,"Loss","Scratch")))</f>
        <v/>
      </c>
      <c r="T714" s="13">
        <f>IF($O714="","",SUM($O$2:$O714))</f>
        <v/>
      </c>
      <c r="U714" s="13">
        <f>IF($T714="","",$T714-MAX(0,MAX($T$2:$T714)))</f>
        <v/>
      </c>
    </row>
    <row r="715">
      <c r="A715" s="7" t="n"/>
      <c r="B715" s="8" t="n"/>
      <c r="C715" s="8" t="n"/>
      <c r="D715" s="9" t="n"/>
      <c r="E715" s="9" t="n"/>
      <c r="F715" s="10" t="n"/>
      <c r="G715" s="11" t="n"/>
      <c r="H715" s="11" t="n"/>
      <c r="I715" s="11" t="n"/>
      <c r="J715" s="12" t="n"/>
      <c r="K715" s="9" t="n"/>
      <c r="L715" s="9" t="n"/>
      <c r="M715" s="9" t="n"/>
      <c r="N715" s="13">
        <f>IF(OR($E715="",$F715="",$G715="",$H715=""),"",ROUND(($H715-$G715)*$F715*IF($E715="Short",-1,1),2))</f>
        <v/>
      </c>
      <c r="O715" s="13">
        <f>IF($N715="","",ROUND($N715-N($J715),2))</f>
        <v/>
      </c>
      <c r="P715" s="13">
        <f>IF(OR($F715="",$G715="",$I715=""),"",ABS($G715-$I715)*$F715)</f>
        <v/>
      </c>
      <c r="Q715" s="14">
        <f>IF(OR($O715="",$P715=""),"",IF($P715=0,"",$O715/$P715))</f>
        <v/>
      </c>
      <c r="R715" s="15">
        <f>IF(OR($B715="",$C715=""),"",ROUND(($C715-$B715)*1440,0))</f>
        <v/>
      </c>
      <c r="S715" s="16">
        <f>IF($O715="","",IF($O715&gt;0,"Win",IF($O715&lt;0,"Loss","Scratch")))</f>
        <v/>
      </c>
      <c r="T715" s="13">
        <f>IF($O715="","",SUM($O$2:$O715))</f>
        <v/>
      </c>
      <c r="U715" s="13">
        <f>IF($T715="","",$T715-MAX(0,MAX($T$2:$T715)))</f>
        <v/>
      </c>
    </row>
    <row r="716">
      <c r="A716" s="7" t="n"/>
      <c r="B716" s="8" t="n"/>
      <c r="C716" s="8" t="n"/>
      <c r="D716" s="9" t="n"/>
      <c r="E716" s="9" t="n"/>
      <c r="F716" s="10" t="n"/>
      <c r="G716" s="11" t="n"/>
      <c r="H716" s="11" t="n"/>
      <c r="I716" s="11" t="n"/>
      <c r="J716" s="12" t="n"/>
      <c r="K716" s="9" t="n"/>
      <c r="L716" s="9" t="n"/>
      <c r="M716" s="9" t="n"/>
      <c r="N716" s="13">
        <f>IF(OR($E716="",$F716="",$G716="",$H716=""),"",ROUND(($H716-$G716)*$F716*IF($E716="Short",-1,1),2))</f>
        <v/>
      </c>
      <c r="O716" s="13">
        <f>IF($N716="","",ROUND($N716-N($J716),2))</f>
        <v/>
      </c>
      <c r="P716" s="13">
        <f>IF(OR($F716="",$G716="",$I716=""),"",ABS($G716-$I716)*$F716)</f>
        <v/>
      </c>
      <c r="Q716" s="14">
        <f>IF(OR($O716="",$P716=""),"",IF($P716=0,"",$O716/$P716))</f>
        <v/>
      </c>
      <c r="R716" s="15">
        <f>IF(OR($B716="",$C716=""),"",ROUND(($C716-$B716)*1440,0))</f>
        <v/>
      </c>
      <c r="S716" s="16">
        <f>IF($O716="","",IF($O716&gt;0,"Win",IF($O716&lt;0,"Loss","Scratch")))</f>
        <v/>
      </c>
      <c r="T716" s="13">
        <f>IF($O716="","",SUM($O$2:$O716))</f>
        <v/>
      </c>
      <c r="U716" s="13">
        <f>IF($T716="","",$T716-MAX(0,MAX($T$2:$T716)))</f>
        <v/>
      </c>
    </row>
    <row r="717">
      <c r="A717" s="7" t="n"/>
      <c r="B717" s="8" t="n"/>
      <c r="C717" s="8" t="n"/>
      <c r="D717" s="9" t="n"/>
      <c r="E717" s="9" t="n"/>
      <c r="F717" s="10" t="n"/>
      <c r="G717" s="11" t="n"/>
      <c r="H717" s="11" t="n"/>
      <c r="I717" s="11" t="n"/>
      <c r="J717" s="12" t="n"/>
      <c r="K717" s="9" t="n"/>
      <c r="L717" s="9" t="n"/>
      <c r="M717" s="9" t="n"/>
      <c r="N717" s="13">
        <f>IF(OR($E717="",$F717="",$G717="",$H717=""),"",ROUND(($H717-$G717)*$F717*IF($E717="Short",-1,1),2))</f>
        <v/>
      </c>
      <c r="O717" s="13">
        <f>IF($N717="","",ROUND($N717-N($J717),2))</f>
        <v/>
      </c>
      <c r="P717" s="13">
        <f>IF(OR($F717="",$G717="",$I717=""),"",ABS($G717-$I717)*$F717)</f>
        <v/>
      </c>
      <c r="Q717" s="14">
        <f>IF(OR($O717="",$P717=""),"",IF($P717=0,"",$O717/$P717))</f>
        <v/>
      </c>
      <c r="R717" s="15">
        <f>IF(OR($B717="",$C717=""),"",ROUND(($C717-$B717)*1440,0))</f>
        <v/>
      </c>
      <c r="S717" s="16">
        <f>IF($O717="","",IF($O717&gt;0,"Win",IF($O717&lt;0,"Loss","Scratch")))</f>
        <v/>
      </c>
      <c r="T717" s="13">
        <f>IF($O717="","",SUM($O$2:$O717))</f>
        <v/>
      </c>
      <c r="U717" s="13">
        <f>IF($T717="","",$T717-MAX(0,MAX($T$2:$T717)))</f>
        <v/>
      </c>
    </row>
    <row r="718">
      <c r="A718" s="7" t="n"/>
      <c r="B718" s="8" t="n"/>
      <c r="C718" s="8" t="n"/>
      <c r="D718" s="9" t="n"/>
      <c r="E718" s="9" t="n"/>
      <c r="F718" s="10" t="n"/>
      <c r="G718" s="11" t="n"/>
      <c r="H718" s="11" t="n"/>
      <c r="I718" s="11" t="n"/>
      <c r="J718" s="12" t="n"/>
      <c r="K718" s="9" t="n"/>
      <c r="L718" s="9" t="n"/>
      <c r="M718" s="9" t="n"/>
      <c r="N718" s="13">
        <f>IF(OR($E718="",$F718="",$G718="",$H718=""),"",ROUND(($H718-$G718)*$F718*IF($E718="Short",-1,1),2))</f>
        <v/>
      </c>
      <c r="O718" s="13">
        <f>IF($N718="","",ROUND($N718-N($J718),2))</f>
        <v/>
      </c>
      <c r="P718" s="13">
        <f>IF(OR($F718="",$G718="",$I718=""),"",ABS($G718-$I718)*$F718)</f>
        <v/>
      </c>
      <c r="Q718" s="14">
        <f>IF(OR($O718="",$P718=""),"",IF($P718=0,"",$O718/$P718))</f>
        <v/>
      </c>
      <c r="R718" s="15">
        <f>IF(OR($B718="",$C718=""),"",ROUND(($C718-$B718)*1440,0))</f>
        <v/>
      </c>
      <c r="S718" s="16">
        <f>IF($O718="","",IF($O718&gt;0,"Win",IF($O718&lt;0,"Loss","Scratch")))</f>
        <v/>
      </c>
      <c r="T718" s="13">
        <f>IF($O718="","",SUM($O$2:$O718))</f>
        <v/>
      </c>
      <c r="U718" s="13">
        <f>IF($T718="","",$T718-MAX(0,MAX($T$2:$T718)))</f>
        <v/>
      </c>
    </row>
    <row r="719">
      <c r="A719" s="7" t="n"/>
      <c r="B719" s="8" t="n"/>
      <c r="C719" s="8" t="n"/>
      <c r="D719" s="9" t="n"/>
      <c r="E719" s="9" t="n"/>
      <c r="F719" s="10" t="n"/>
      <c r="G719" s="11" t="n"/>
      <c r="H719" s="11" t="n"/>
      <c r="I719" s="11" t="n"/>
      <c r="J719" s="12" t="n"/>
      <c r="K719" s="9" t="n"/>
      <c r="L719" s="9" t="n"/>
      <c r="M719" s="9" t="n"/>
      <c r="N719" s="13">
        <f>IF(OR($E719="",$F719="",$G719="",$H719=""),"",ROUND(($H719-$G719)*$F719*IF($E719="Short",-1,1),2))</f>
        <v/>
      </c>
      <c r="O719" s="13">
        <f>IF($N719="","",ROUND($N719-N($J719),2))</f>
        <v/>
      </c>
      <c r="P719" s="13">
        <f>IF(OR($F719="",$G719="",$I719=""),"",ABS($G719-$I719)*$F719)</f>
        <v/>
      </c>
      <c r="Q719" s="14">
        <f>IF(OR($O719="",$P719=""),"",IF($P719=0,"",$O719/$P719))</f>
        <v/>
      </c>
      <c r="R719" s="15">
        <f>IF(OR($B719="",$C719=""),"",ROUND(($C719-$B719)*1440,0))</f>
        <v/>
      </c>
      <c r="S719" s="16">
        <f>IF($O719="","",IF($O719&gt;0,"Win",IF($O719&lt;0,"Loss","Scratch")))</f>
        <v/>
      </c>
      <c r="T719" s="13">
        <f>IF($O719="","",SUM($O$2:$O719))</f>
        <v/>
      </c>
      <c r="U719" s="13">
        <f>IF($T719="","",$T719-MAX(0,MAX($T$2:$T719)))</f>
        <v/>
      </c>
    </row>
    <row r="720">
      <c r="A720" s="7" t="n"/>
      <c r="B720" s="8" t="n"/>
      <c r="C720" s="8" t="n"/>
      <c r="D720" s="9" t="n"/>
      <c r="E720" s="9" t="n"/>
      <c r="F720" s="10" t="n"/>
      <c r="G720" s="11" t="n"/>
      <c r="H720" s="11" t="n"/>
      <c r="I720" s="11" t="n"/>
      <c r="J720" s="12" t="n"/>
      <c r="K720" s="9" t="n"/>
      <c r="L720" s="9" t="n"/>
      <c r="M720" s="9" t="n"/>
      <c r="N720" s="13">
        <f>IF(OR($E720="",$F720="",$G720="",$H720=""),"",ROUND(($H720-$G720)*$F720*IF($E720="Short",-1,1),2))</f>
        <v/>
      </c>
      <c r="O720" s="13">
        <f>IF($N720="","",ROUND($N720-N($J720),2))</f>
        <v/>
      </c>
      <c r="P720" s="13">
        <f>IF(OR($F720="",$G720="",$I720=""),"",ABS($G720-$I720)*$F720)</f>
        <v/>
      </c>
      <c r="Q720" s="14">
        <f>IF(OR($O720="",$P720=""),"",IF($P720=0,"",$O720/$P720))</f>
        <v/>
      </c>
      <c r="R720" s="15">
        <f>IF(OR($B720="",$C720=""),"",ROUND(($C720-$B720)*1440,0))</f>
        <v/>
      </c>
      <c r="S720" s="16">
        <f>IF($O720="","",IF($O720&gt;0,"Win",IF($O720&lt;0,"Loss","Scratch")))</f>
        <v/>
      </c>
      <c r="T720" s="13">
        <f>IF($O720="","",SUM($O$2:$O720))</f>
        <v/>
      </c>
      <c r="U720" s="13">
        <f>IF($T720="","",$T720-MAX(0,MAX($T$2:$T720)))</f>
        <v/>
      </c>
    </row>
    <row r="721">
      <c r="A721" s="7" t="n"/>
      <c r="B721" s="8" t="n"/>
      <c r="C721" s="8" t="n"/>
      <c r="D721" s="9" t="n"/>
      <c r="E721" s="9" t="n"/>
      <c r="F721" s="10" t="n"/>
      <c r="G721" s="11" t="n"/>
      <c r="H721" s="11" t="n"/>
      <c r="I721" s="11" t="n"/>
      <c r="J721" s="12" t="n"/>
      <c r="K721" s="9" t="n"/>
      <c r="L721" s="9" t="n"/>
      <c r="M721" s="9" t="n"/>
      <c r="N721" s="13">
        <f>IF(OR($E721="",$F721="",$G721="",$H721=""),"",ROUND(($H721-$G721)*$F721*IF($E721="Short",-1,1),2))</f>
        <v/>
      </c>
      <c r="O721" s="13">
        <f>IF($N721="","",ROUND($N721-N($J721),2))</f>
        <v/>
      </c>
      <c r="P721" s="13">
        <f>IF(OR($F721="",$G721="",$I721=""),"",ABS($G721-$I721)*$F721)</f>
        <v/>
      </c>
      <c r="Q721" s="14">
        <f>IF(OR($O721="",$P721=""),"",IF($P721=0,"",$O721/$P721))</f>
        <v/>
      </c>
      <c r="R721" s="15">
        <f>IF(OR($B721="",$C721=""),"",ROUND(($C721-$B721)*1440,0))</f>
        <v/>
      </c>
      <c r="S721" s="16">
        <f>IF($O721="","",IF($O721&gt;0,"Win",IF($O721&lt;0,"Loss","Scratch")))</f>
        <v/>
      </c>
      <c r="T721" s="13">
        <f>IF($O721="","",SUM($O$2:$O721))</f>
        <v/>
      </c>
      <c r="U721" s="13">
        <f>IF($T721="","",$T721-MAX(0,MAX($T$2:$T721)))</f>
        <v/>
      </c>
    </row>
    <row r="722">
      <c r="A722" s="7" t="n"/>
      <c r="B722" s="8" t="n"/>
      <c r="C722" s="8" t="n"/>
      <c r="D722" s="9" t="n"/>
      <c r="E722" s="9" t="n"/>
      <c r="F722" s="10" t="n"/>
      <c r="G722" s="11" t="n"/>
      <c r="H722" s="11" t="n"/>
      <c r="I722" s="11" t="n"/>
      <c r="J722" s="12" t="n"/>
      <c r="K722" s="9" t="n"/>
      <c r="L722" s="9" t="n"/>
      <c r="M722" s="9" t="n"/>
      <c r="N722" s="13">
        <f>IF(OR($E722="",$F722="",$G722="",$H722=""),"",ROUND(($H722-$G722)*$F722*IF($E722="Short",-1,1),2))</f>
        <v/>
      </c>
      <c r="O722" s="13">
        <f>IF($N722="","",ROUND($N722-N($J722),2))</f>
        <v/>
      </c>
      <c r="P722" s="13">
        <f>IF(OR($F722="",$G722="",$I722=""),"",ABS($G722-$I722)*$F722)</f>
        <v/>
      </c>
      <c r="Q722" s="14">
        <f>IF(OR($O722="",$P722=""),"",IF($P722=0,"",$O722/$P722))</f>
        <v/>
      </c>
      <c r="R722" s="15">
        <f>IF(OR($B722="",$C722=""),"",ROUND(($C722-$B722)*1440,0))</f>
        <v/>
      </c>
      <c r="S722" s="16">
        <f>IF($O722="","",IF($O722&gt;0,"Win",IF($O722&lt;0,"Loss","Scratch")))</f>
        <v/>
      </c>
      <c r="T722" s="13">
        <f>IF($O722="","",SUM($O$2:$O722))</f>
        <v/>
      </c>
      <c r="U722" s="13">
        <f>IF($T722="","",$T722-MAX(0,MAX($T$2:$T722)))</f>
        <v/>
      </c>
    </row>
    <row r="723">
      <c r="A723" s="7" t="n"/>
      <c r="B723" s="8" t="n"/>
      <c r="C723" s="8" t="n"/>
      <c r="D723" s="9" t="n"/>
      <c r="E723" s="9" t="n"/>
      <c r="F723" s="10" t="n"/>
      <c r="G723" s="11" t="n"/>
      <c r="H723" s="11" t="n"/>
      <c r="I723" s="11" t="n"/>
      <c r="J723" s="12" t="n"/>
      <c r="K723" s="9" t="n"/>
      <c r="L723" s="9" t="n"/>
      <c r="M723" s="9" t="n"/>
      <c r="N723" s="13">
        <f>IF(OR($E723="",$F723="",$G723="",$H723=""),"",ROUND(($H723-$G723)*$F723*IF($E723="Short",-1,1),2))</f>
        <v/>
      </c>
      <c r="O723" s="13">
        <f>IF($N723="","",ROUND($N723-N($J723),2))</f>
        <v/>
      </c>
      <c r="P723" s="13">
        <f>IF(OR($F723="",$G723="",$I723=""),"",ABS($G723-$I723)*$F723)</f>
        <v/>
      </c>
      <c r="Q723" s="14">
        <f>IF(OR($O723="",$P723=""),"",IF($P723=0,"",$O723/$P723))</f>
        <v/>
      </c>
      <c r="R723" s="15">
        <f>IF(OR($B723="",$C723=""),"",ROUND(($C723-$B723)*1440,0))</f>
        <v/>
      </c>
      <c r="S723" s="16">
        <f>IF($O723="","",IF($O723&gt;0,"Win",IF($O723&lt;0,"Loss","Scratch")))</f>
        <v/>
      </c>
      <c r="T723" s="13">
        <f>IF($O723="","",SUM($O$2:$O723))</f>
        <v/>
      </c>
      <c r="U723" s="13">
        <f>IF($T723="","",$T723-MAX(0,MAX($T$2:$T723)))</f>
        <v/>
      </c>
    </row>
    <row r="724">
      <c r="A724" s="7" t="n"/>
      <c r="B724" s="8" t="n"/>
      <c r="C724" s="8" t="n"/>
      <c r="D724" s="9" t="n"/>
      <c r="E724" s="9" t="n"/>
      <c r="F724" s="10" t="n"/>
      <c r="G724" s="11" t="n"/>
      <c r="H724" s="11" t="n"/>
      <c r="I724" s="11" t="n"/>
      <c r="J724" s="12" t="n"/>
      <c r="K724" s="9" t="n"/>
      <c r="L724" s="9" t="n"/>
      <c r="M724" s="9" t="n"/>
      <c r="N724" s="13">
        <f>IF(OR($E724="",$F724="",$G724="",$H724=""),"",ROUND(($H724-$G724)*$F724*IF($E724="Short",-1,1),2))</f>
        <v/>
      </c>
      <c r="O724" s="13">
        <f>IF($N724="","",ROUND($N724-N($J724),2))</f>
        <v/>
      </c>
      <c r="P724" s="13">
        <f>IF(OR($F724="",$G724="",$I724=""),"",ABS($G724-$I724)*$F724)</f>
        <v/>
      </c>
      <c r="Q724" s="14">
        <f>IF(OR($O724="",$P724=""),"",IF($P724=0,"",$O724/$P724))</f>
        <v/>
      </c>
      <c r="R724" s="15">
        <f>IF(OR($B724="",$C724=""),"",ROUND(($C724-$B724)*1440,0))</f>
        <v/>
      </c>
      <c r="S724" s="16">
        <f>IF($O724="","",IF($O724&gt;0,"Win",IF($O724&lt;0,"Loss","Scratch")))</f>
        <v/>
      </c>
      <c r="T724" s="13">
        <f>IF($O724="","",SUM($O$2:$O724))</f>
        <v/>
      </c>
      <c r="U724" s="13">
        <f>IF($T724="","",$T724-MAX(0,MAX($T$2:$T724)))</f>
        <v/>
      </c>
    </row>
    <row r="725">
      <c r="A725" s="7" t="n"/>
      <c r="B725" s="8" t="n"/>
      <c r="C725" s="8" t="n"/>
      <c r="D725" s="9" t="n"/>
      <c r="E725" s="9" t="n"/>
      <c r="F725" s="10" t="n"/>
      <c r="G725" s="11" t="n"/>
      <c r="H725" s="11" t="n"/>
      <c r="I725" s="11" t="n"/>
      <c r="J725" s="12" t="n"/>
      <c r="K725" s="9" t="n"/>
      <c r="L725" s="9" t="n"/>
      <c r="M725" s="9" t="n"/>
      <c r="N725" s="13">
        <f>IF(OR($E725="",$F725="",$G725="",$H725=""),"",ROUND(($H725-$G725)*$F725*IF($E725="Short",-1,1),2))</f>
        <v/>
      </c>
      <c r="O725" s="13">
        <f>IF($N725="","",ROUND($N725-N($J725),2))</f>
        <v/>
      </c>
      <c r="P725" s="13">
        <f>IF(OR($F725="",$G725="",$I725=""),"",ABS($G725-$I725)*$F725)</f>
        <v/>
      </c>
      <c r="Q725" s="14">
        <f>IF(OR($O725="",$P725=""),"",IF($P725=0,"",$O725/$P725))</f>
        <v/>
      </c>
      <c r="R725" s="15">
        <f>IF(OR($B725="",$C725=""),"",ROUND(($C725-$B725)*1440,0))</f>
        <v/>
      </c>
      <c r="S725" s="16">
        <f>IF($O725="","",IF($O725&gt;0,"Win",IF($O725&lt;0,"Loss","Scratch")))</f>
        <v/>
      </c>
      <c r="T725" s="13">
        <f>IF($O725="","",SUM($O$2:$O725))</f>
        <v/>
      </c>
      <c r="U725" s="13">
        <f>IF($T725="","",$T725-MAX(0,MAX($T$2:$T725)))</f>
        <v/>
      </c>
    </row>
    <row r="726">
      <c r="A726" s="7" t="n"/>
      <c r="B726" s="8" t="n"/>
      <c r="C726" s="8" t="n"/>
      <c r="D726" s="9" t="n"/>
      <c r="E726" s="9" t="n"/>
      <c r="F726" s="10" t="n"/>
      <c r="G726" s="11" t="n"/>
      <c r="H726" s="11" t="n"/>
      <c r="I726" s="11" t="n"/>
      <c r="J726" s="12" t="n"/>
      <c r="K726" s="9" t="n"/>
      <c r="L726" s="9" t="n"/>
      <c r="M726" s="9" t="n"/>
      <c r="N726" s="13">
        <f>IF(OR($E726="",$F726="",$G726="",$H726=""),"",ROUND(($H726-$G726)*$F726*IF($E726="Short",-1,1),2))</f>
        <v/>
      </c>
      <c r="O726" s="13">
        <f>IF($N726="","",ROUND($N726-N($J726),2))</f>
        <v/>
      </c>
      <c r="P726" s="13">
        <f>IF(OR($F726="",$G726="",$I726=""),"",ABS($G726-$I726)*$F726)</f>
        <v/>
      </c>
      <c r="Q726" s="14">
        <f>IF(OR($O726="",$P726=""),"",IF($P726=0,"",$O726/$P726))</f>
        <v/>
      </c>
      <c r="R726" s="15">
        <f>IF(OR($B726="",$C726=""),"",ROUND(($C726-$B726)*1440,0))</f>
        <v/>
      </c>
      <c r="S726" s="16">
        <f>IF($O726="","",IF($O726&gt;0,"Win",IF($O726&lt;0,"Loss","Scratch")))</f>
        <v/>
      </c>
      <c r="T726" s="13">
        <f>IF($O726="","",SUM($O$2:$O726))</f>
        <v/>
      </c>
      <c r="U726" s="13">
        <f>IF($T726="","",$T726-MAX(0,MAX($T$2:$T726)))</f>
        <v/>
      </c>
    </row>
    <row r="727">
      <c r="A727" s="7" t="n"/>
      <c r="B727" s="8" t="n"/>
      <c r="C727" s="8" t="n"/>
      <c r="D727" s="9" t="n"/>
      <c r="E727" s="9" t="n"/>
      <c r="F727" s="10" t="n"/>
      <c r="G727" s="11" t="n"/>
      <c r="H727" s="11" t="n"/>
      <c r="I727" s="11" t="n"/>
      <c r="J727" s="12" t="n"/>
      <c r="K727" s="9" t="n"/>
      <c r="L727" s="9" t="n"/>
      <c r="M727" s="9" t="n"/>
      <c r="N727" s="13">
        <f>IF(OR($E727="",$F727="",$G727="",$H727=""),"",ROUND(($H727-$G727)*$F727*IF($E727="Short",-1,1),2))</f>
        <v/>
      </c>
      <c r="O727" s="13">
        <f>IF($N727="","",ROUND($N727-N($J727),2))</f>
        <v/>
      </c>
      <c r="P727" s="13">
        <f>IF(OR($F727="",$G727="",$I727=""),"",ABS($G727-$I727)*$F727)</f>
        <v/>
      </c>
      <c r="Q727" s="14">
        <f>IF(OR($O727="",$P727=""),"",IF($P727=0,"",$O727/$P727))</f>
        <v/>
      </c>
      <c r="R727" s="15">
        <f>IF(OR($B727="",$C727=""),"",ROUND(($C727-$B727)*1440,0))</f>
        <v/>
      </c>
      <c r="S727" s="16">
        <f>IF($O727="","",IF($O727&gt;0,"Win",IF($O727&lt;0,"Loss","Scratch")))</f>
        <v/>
      </c>
      <c r="T727" s="13">
        <f>IF($O727="","",SUM($O$2:$O727))</f>
        <v/>
      </c>
      <c r="U727" s="13">
        <f>IF($T727="","",$T727-MAX(0,MAX($T$2:$T727)))</f>
        <v/>
      </c>
    </row>
    <row r="728">
      <c r="A728" s="7" t="n"/>
      <c r="B728" s="8" t="n"/>
      <c r="C728" s="8" t="n"/>
      <c r="D728" s="9" t="n"/>
      <c r="E728" s="9" t="n"/>
      <c r="F728" s="10" t="n"/>
      <c r="G728" s="11" t="n"/>
      <c r="H728" s="11" t="n"/>
      <c r="I728" s="11" t="n"/>
      <c r="J728" s="12" t="n"/>
      <c r="K728" s="9" t="n"/>
      <c r="L728" s="9" t="n"/>
      <c r="M728" s="9" t="n"/>
      <c r="N728" s="13">
        <f>IF(OR($E728="",$F728="",$G728="",$H728=""),"",ROUND(($H728-$G728)*$F728*IF($E728="Short",-1,1),2))</f>
        <v/>
      </c>
      <c r="O728" s="13">
        <f>IF($N728="","",ROUND($N728-N($J728),2))</f>
        <v/>
      </c>
      <c r="P728" s="13">
        <f>IF(OR($F728="",$G728="",$I728=""),"",ABS($G728-$I728)*$F728)</f>
        <v/>
      </c>
      <c r="Q728" s="14">
        <f>IF(OR($O728="",$P728=""),"",IF($P728=0,"",$O728/$P728))</f>
        <v/>
      </c>
      <c r="R728" s="15">
        <f>IF(OR($B728="",$C728=""),"",ROUND(($C728-$B728)*1440,0))</f>
        <v/>
      </c>
      <c r="S728" s="16">
        <f>IF($O728="","",IF($O728&gt;0,"Win",IF($O728&lt;0,"Loss","Scratch")))</f>
        <v/>
      </c>
      <c r="T728" s="13">
        <f>IF($O728="","",SUM($O$2:$O728))</f>
        <v/>
      </c>
      <c r="U728" s="13">
        <f>IF($T728="","",$T728-MAX(0,MAX($T$2:$T728)))</f>
        <v/>
      </c>
    </row>
    <row r="729">
      <c r="A729" s="7" t="n"/>
      <c r="B729" s="8" t="n"/>
      <c r="C729" s="8" t="n"/>
      <c r="D729" s="9" t="n"/>
      <c r="E729" s="9" t="n"/>
      <c r="F729" s="10" t="n"/>
      <c r="G729" s="11" t="n"/>
      <c r="H729" s="11" t="n"/>
      <c r="I729" s="11" t="n"/>
      <c r="J729" s="12" t="n"/>
      <c r="K729" s="9" t="n"/>
      <c r="L729" s="9" t="n"/>
      <c r="M729" s="9" t="n"/>
      <c r="N729" s="13">
        <f>IF(OR($E729="",$F729="",$G729="",$H729=""),"",ROUND(($H729-$G729)*$F729*IF($E729="Short",-1,1),2))</f>
        <v/>
      </c>
      <c r="O729" s="13">
        <f>IF($N729="","",ROUND($N729-N($J729),2))</f>
        <v/>
      </c>
      <c r="P729" s="13">
        <f>IF(OR($F729="",$G729="",$I729=""),"",ABS($G729-$I729)*$F729)</f>
        <v/>
      </c>
      <c r="Q729" s="14">
        <f>IF(OR($O729="",$P729=""),"",IF($P729=0,"",$O729/$P729))</f>
        <v/>
      </c>
      <c r="R729" s="15">
        <f>IF(OR($B729="",$C729=""),"",ROUND(($C729-$B729)*1440,0))</f>
        <v/>
      </c>
      <c r="S729" s="16">
        <f>IF($O729="","",IF($O729&gt;0,"Win",IF($O729&lt;0,"Loss","Scratch")))</f>
        <v/>
      </c>
      <c r="T729" s="13">
        <f>IF($O729="","",SUM($O$2:$O729))</f>
        <v/>
      </c>
      <c r="U729" s="13">
        <f>IF($T729="","",$T729-MAX(0,MAX($T$2:$T729)))</f>
        <v/>
      </c>
    </row>
    <row r="730">
      <c r="A730" s="7" t="n"/>
      <c r="B730" s="8" t="n"/>
      <c r="C730" s="8" t="n"/>
      <c r="D730" s="9" t="n"/>
      <c r="E730" s="9" t="n"/>
      <c r="F730" s="10" t="n"/>
      <c r="G730" s="11" t="n"/>
      <c r="H730" s="11" t="n"/>
      <c r="I730" s="11" t="n"/>
      <c r="J730" s="12" t="n"/>
      <c r="K730" s="9" t="n"/>
      <c r="L730" s="9" t="n"/>
      <c r="M730" s="9" t="n"/>
      <c r="N730" s="13">
        <f>IF(OR($E730="",$F730="",$G730="",$H730=""),"",ROUND(($H730-$G730)*$F730*IF($E730="Short",-1,1),2))</f>
        <v/>
      </c>
      <c r="O730" s="13">
        <f>IF($N730="","",ROUND($N730-N($J730),2))</f>
        <v/>
      </c>
      <c r="P730" s="13">
        <f>IF(OR($F730="",$G730="",$I730=""),"",ABS($G730-$I730)*$F730)</f>
        <v/>
      </c>
      <c r="Q730" s="14">
        <f>IF(OR($O730="",$P730=""),"",IF($P730=0,"",$O730/$P730))</f>
        <v/>
      </c>
      <c r="R730" s="15">
        <f>IF(OR($B730="",$C730=""),"",ROUND(($C730-$B730)*1440,0))</f>
        <v/>
      </c>
      <c r="S730" s="16">
        <f>IF($O730="","",IF($O730&gt;0,"Win",IF($O730&lt;0,"Loss","Scratch")))</f>
        <v/>
      </c>
      <c r="T730" s="13">
        <f>IF($O730="","",SUM($O$2:$O730))</f>
        <v/>
      </c>
      <c r="U730" s="13">
        <f>IF($T730="","",$T730-MAX(0,MAX($T$2:$T730)))</f>
        <v/>
      </c>
    </row>
    <row r="731">
      <c r="A731" s="7" t="n"/>
      <c r="B731" s="8" t="n"/>
      <c r="C731" s="8" t="n"/>
      <c r="D731" s="9" t="n"/>
      <c r="E731" s="9" t="n"/>
      <c r="F731" s="10" t="n"/>
      <c r="G731" s="11" t="n"/>
      <c r="H731" s="11" t="n"/>
      <c r="I731" s="11" t="n"/>
      <c r="J731" s="12" t="n"/>
      <c r="K731" s="9" t="n"/>
      <c r="L731" s="9" t="n"/>
      <c r="M731" s="9" t="n"/>
      <c r="N731" s="13">
        <f>IF(OR($E731="",$F731="",$G731="",$H731=""),"",ROUND(($H731-$G731)*$F731*IF($E731="Short",-1,1),2))</f>
        <v/>
      </c>
      <c r="O731" s="13">
        <f>IF($N731="","",ROUND($N731-N($J731),2))</f>
        <v/>
      </c>
      <c r="P731" s="13">
        <f>IF(OR($F731="",$G731="",$I731=""),"",ABS($G731-$I731)*$F731)</f>
        <v/>
      </c>
      <c r="Q731" s="14">
        <f>IF(OR($O731="",$P731=""),"",IF($P731=0,"",$O731/$P731))</f>
        <v/>
      </c>
      <c r="R731" s="15">
        <f>IF(OR($B731="",$C731=""),"",ROUND(($C731-$B731)*1440,0))</f>
        <v/>
      </c>
      <c r="S731" s="16">
        <f>IF($O731="","",IF($O731&gt;0,"Win",IF($O731&lt;0,"Loss","Scratch")))</f>
        <v/>
      </c>
      <c r="T731" s="13">
        <f>IF($O731="","",SUM($O$2:$O731))</f>
        <v/>
      </c>
      <c r="U731" s="13">
        <f>IF($T731="","",$T731-MAX(0,MAX($T$2:$T731)))</f>
        <v/>
      </c>
    </row>
    <row r="732">
      <c r="A732" s="7" t="n"/>
      <c r="B732" s="8" t="n"/>
      <c r="C732" s="8" t="n"/>
      <c r="D732" s="9" t="n"/>
      <c r="E732" s="9" t="n"/>
      <c r="F732" s="10" t="n"/>
      <c r="G732" s="11" t="n"/>
      <c r="H732" s="11" t="n"/>
      <c r="I732" s="11" t="n"/>
      <c r="J732" s="12" t="n"/>
      <c r="K732" s="9" t="n"/>
      <c r="L732" s="9" t="n"/>
      <c r="M732" s="9" t="n"/>
      <c r="N732" s="13">
        <f>IF(OR($E732="",$F732="",$G732="",$H732=""),"",ROUND(($H732-$G732)*$F732*IF($E732="Short",-1,1),2))</f>
        <v/>
      </c>
      <c r="O732" s="13">
        <f>IF($N732="","",ROUND($N732-N($J732),2))</f>
        <v/>
      </c>
      <c r="P732" s="13">
        <f>IF(OR($F732="",$G732="",$I732=""),"",ABS($G732-$I732)*$F732)</f>
        <v/>
      </c>
      <c r="Q732" s="14">
        <f>IF(OR($O732="",$P732=""),"",IF($P732=0,"",$O732/$P732))</f>
        <v/>
      </c>
      <c r="R732" s="15">
        <f>IF(OR($B732="",$C732=""),"",ROUND(($C732-$B732)*1440,0))</f>
        <v/>
      </c>
      <c r="S732" s="16">
        <f>IF($O732="","",IF($O732&gt;0,"Win",IF($O732&lt;0,"Loss","Scratch")))</f>
        <v/>
      </c>
      <c r="T732" s="13">
        <f>IF($O732="","",SUM($O$2:$O732))</f>
        <v/>
      </c>
      <c r="U732" s="13">
        <f>IF($T732="","",$T732-MAX(0,MAX($T$2:$T732)))</f>
        <v/>
      </c>
    </row>
    <row r="733">
      <c r="A733" s="7" t="n"/>
      <c r="B733" s="8" t="n"/>
      <c r="C733" s="8" t="n"/>
      <c r="D733" s="9" t="n"/>
      <c r="E733" s="9" t="n"/>
      <c r="F733" s="10" t="n"/>
      <c r="G733" s="11" t="n"/>
      <c r="H733" s="11" t="n"/>
      <c r="I733" s="11" t="n"/>
      <c r="J733" s="12" t="n"/>
      <c r="K733" s="9" t="n"/>
      <c r="L733" s="9" t="n"/>
      <c r="M733" s="9" t="n"/>
      <c r="N733" s="13">
        <f>IF(OR($E733="",$F733="",$G733="",$H733=""),"",ROUND(($H733-$G733)*$F733*IF($E733="Short",-1,1),2))</f>
        <v/>
      </c>
      <c r="O733" s="13">
        <f>IF($N733="","",ROUND($N733-N($J733),2))</f>
        <v/>
      </c>
      <c r="P733" s="13">
        <f>IF(OR($F733="",$G733="",$I733=""),"",ABS($G733-$I733)*$F733)</f>
        <v/>
      </c>
      <c r="Q733" s="14">
        <f>IF(OR($O733="",$P733=""),"",IF($P733=0,"",$O733/$P733))</f>
        <v/>
      </c>
      <c r="R733" s="15">
        <f>IF(OR($B733="",$C733=""),"",ROUND(($C733-$B733)*1440,0))</f>
        <v/>
      </c>
      <c r="S733" s="16">
        <f>IF($O733="","",IF($O733&gt;0,"Win",IF($O733&lt;0,"Loss","Scratch")))</f>
        <v/>
      </c>
      <c r="T733" s="13">
        <f>IF($O733="","",SUM($O$2:$O733))</f>
        <v/>
      </c>
      <c r="U733" s="13">
        <f>IF($T733="","",$T733-MAX(0,MAX($T$2:$T733)))</f>
        <v/>
      </c>
    </row>
    <row r="734">
      <c r="A734" s="7" t="n"/>
      <c r="B734" s="8" t="n"/>
      <c r="C734" s="8" t="n"/>
      <c r="D734" s="9" t="n"/>
      <c r="E734" s="9" t="n"/>
      <c r="F734" s="10" t="n"/>
      <c r="G734" s="11" t="n"/>
      <c r="H734" s="11" t="n"/>
      <c r="I734" s="11" t="n"/>
      <c r="J734" s="12" t="n"/>
      <c r="K734" s="9" t="n"/>
      <c r="L734" s="9" t="n"/>
      <c r="M734" s="9" t="n"/>
      <c r="N734" s="13">
        <f>IF(OR($E734="",$F734="",$G734="",$H734=""),"",ROUND(($H734-$G734)*$F734*IF($E734="Short",-1,1),2))</f>
        <v/>
      </c>
      <c r="O734" s="13">
        <f>IF($N734="","",ROUND($N734-N($J734),2))</f>
        <v/>
      </c>
      <c r="P734" s="13">
        <f>IF(OR($F734="",$G734="",$I734=""),"",ABS($G734-$I734)*$F734)</f>
        <v/>
      </c>
      <c r="Q734" s="14">
        <f>IF(OR($O734="",$P734=""),"",IF($P734=0,"",$O734/$P734))</f>
        <v/>
      </c>
      <c r="R734" s="15">
        <f>IF(OR($B734="",$C734=""),"",ROUND(($C734-$B734)*1440,0))</f>
        <v/>
      </c>
      <c r="S734" s="16">
        <f>IF($O734="","",IF($O734&gt;0,"Win",IF($O734&lt;0,"Loss","Scratch")))</f>
        <v/>
      </c>
      <c r="T734" s="13">
        <f>IF($O734="","",SUM($O$2:$O734))</f>
        <v/>
      </c>
      <c r="U734" s="13">
        <f>IF($T734="","",$T734-MAX(0,MAX($T$2:$T734)))</f>
        <v/>
      </c>
    </row>
    <row r="735">
      <c r="A735" s="7" t="n"/>
      <c r="B735" s="8" t="n"/>
      <c r="C735" s="8" t="n"/>
      <c r="D735" s="9" t="n"/>
      <c r="E735" s="9" t="n"/>
      <c r="F735" s="10" t="n"/>
      <c r="G735" s="11" t="n"/>
      <c r="H735" s="11" t="n"/>
      <c r="I735" s="11" t="n"/>
      <c r="J735" s="12" t="n"/>
      <c r="K735" s="9" t="n"/>
      <c r="L735" s="9" t="n"/>
      <c r="M735" s="9" t="n"/>
      <c r="N735" s="13">
        <f>IF(OR($E735="",$F735="",$G735="",$H735=""),"",ROUND(($H735-$G735)*$F735*IF($E735="Short",-1,1),2))</f>
        <v/>
      </c>
      <c r="O735" s="13">
        <f>IF($N735="","",ROUND($N735-N($J735),2))</f>
        <v/>
      </c>
      <c r="P735" s="13">
        <f>IF(OR($F735="",$G735="",$I735=""),"",ABS($G735-$I735)*$F735)</f>
        <v/>
      </c>
      <c r="Q735" s="14">
        <f>IF(OR($O735="",$P735=""),"",IF($P735=0,"",$O735/$P735))</f>
        <v/>
      </c>
      <c r="R735" s="15">
        <f>IF(OR($B735="",$C735=""),"",ROUND(($C735-$B735)*1440,0))</f>
        <v/>
      </c>
      <c r="S735" s="16">
        <f>IF($O735="","",IF($O735&gt;0,"Win",IF($O735&lt;0,"Loss","Scratch")))</f>
        <v/>
      </c>
      <c r="T735" s="13">
        <f>IF($O735="","",SUM($O$2:$O735))</f>
        <v/>
      </c>
      <c r="U735" s="13">
        <f>IF($T735="","",$T735-MAX(0,MAX($T$2:$T735)))</f>
        <v/>
      </c>
    </row>
    <row r="736">
      <c r="A736" s="7" t="n"/>
      <c r="B736" s="8" t="n"/>
      <c r="C736" s="8" t="n"/>
      <c r="D736" s="9" t="n"/>
      <c r="E736" s="9" t="n"/>
      <c r="F736" s="10" t="n"/>
      <c r="G736" s="11" t="n"/>
      <c r="H736" s="11" t="n"/>
      <c r="I736" s="11" t="n"/>
      <c r="J736" s="12" t="n"/>
      <c r="K736" s="9" t="n"/>
      <c r="L736" s="9" t="n"/>
      <c r="M736" s="9" t="n"/>
      <c r="N736" s="13">
        <f>IF(OR($E736="",$F736="",$G736="",$H736=""),"",ROUND(($H736-$G736)*$F736*IF($E736="Short",-1,1),2))</f>
        <v/>
      </c>
      <c r="O736" s="13">
        <f>IF($N736="","",ROUND($N736-N($J736),2))</f>
        <v/>
      </c>
      <c r="P736" s="13">
        <f>IF(OR($F736="",$G736="",$I736=""),"",ABS($G736-$I736)*$F736)</f>
        <v/>
      </c>
      <c r="Q736" s="14">
        <f>IF(OR($O736="",$P736=""),"",IF($P736=0,"",$O736/$P736))</f>
        <v/>
      </c>
      <c r="R736" s="15">
        <f>IF(OR($B736="",$C736=""),"",ROUND(($C736-$B736)*1440,0))</f>
        <v/>
      </c>
      <c r="S736" s="16">
        <f>IF($O736="","",IF($O736&gt;0,"Win",IF($O736&lt;0,"Loss","Scratch")))</f>
        <v/>
      </c>
      <c r="T736" s="13">
        <f>IF($O736="","",SUM($O$2:$O736))</f>
        <v/>
      </c>
      <c r="U736" s="13">
        <f>IF($T736="","",$T736-MAX(0,MAX($T$2:$T736)))</f>
        <v/>
      </c>
    </row>
    <row r="737">
      <c r="A737" s="7" t="n"/>
      <c r="B737" s="8" t="n"/>
      <c r="C737" s="8" t="n"/>
      <c r="D737" s="9" t="n"/>
      <c r="E737" s="9" t="n"/>
      <c r="F737" s="10" t="n"/>
      <c r="G737" s="11" t="n"/>
      <c r="H737" s="11" t="n"/>
      <c r="I737" s="11" t="n"/>
      <c r="J737" s="12" t="n"/>
      <c r="K737" s="9" t="n"/>
      <c r="L737" s="9" t="n"/>
      <c r="M737" s="9" t="n"/>
      <c r="N737" s="13">
        <f>IF(OR($E737="",$F737="",$G737="",$H737=""),"",ROUND(($H737-$G737)*$F737*IF($E737="Short",-1,1),2))</f>
        <v/>
      </c>
      <c r="O737" s="13">
        <f>IF($N737="","",ROUND($N737-N($J737),2))</f>
        <v/>
      </c>
      <c r="P737" s="13">
        <f>IF(OR($F737="",$G737="",$I737=""),"",ABS($G737-$I737)*$F737)</f>
        <v/>
      </c>
      <c r="Q737" s="14">
        <f>IF(OR($O737="",$P737=""),"",IF($P737=0,"",$O737/$P737))</f>
        <v/>
      </c>
      <c r="R737" s="15">
        <f>IF(OR($B737="",$C737=""),"",ROUND(($C737-$B737)*1440,0))</f>
        <v/>
      </c>
      <c r="S737" s="16">
        <f>IF($O737="","",IF($O737&gt;0,"Win",IF($O737&lt;0,"Loss","Scratch")))</f>
        <v/>
      </c>
      <c r="T737" s="13">
        <f>IF($O737="","",SUM($O$2:$O737))</f>
        <v/>
      </c>
      <c r="U737" s="13">
        <f>IF($T737="","",$T737-MAX(0,MAX($T$2:$T737)))</f>
        <v/>
      </c>
    </row>
    <row r="738">
      <c r="A738" s="7" t="n"/>
      <c r="B738" s="8" t="n"/>
      <c r="C738" s="8" t="n"/>
      <c r="D738" s="9" t="n"/>
      <c r="E738" s="9" t="n"/>
      <c r="F738" s="10" t="n"/>
      <c r="G738" s="11" t="n"/>
      <c r="H738" s="11" t="n"/>
      <c r="I738" s="11" t="n"/>
      <c r="J738" s="12" t="n"/>
      <c r="K738" s="9" t="n"/>
      <c r="L738" s="9" t="n"/>
      <c r="M738" s="9" t="n"/>
      <c r="N738" s="13">
        <f>IF(OR($E738="",$F738="",$G738="",$H738=""),"",ROUND(($H738-$G738)*$F738*IF($E738="Short",-1,1),2))</f>
        <v/>
      </c>
      <c r="O738" s="13">
        <f>IF($N738="","",ROUND($N738-N($J738),2))</f>
        <v/>
      </c>
      <c r="P738" s="13">
        <f>IF(OR($F738="",$G738="",$I738=""),"",ABS($G738-$I738)*$F738)</f>
        <v/>
      </c>
      <c r="Q738" s="14">
        <f>IF(OR($O738="",$P738=""),"",IF($P738=0,"",$O738/$P738))</f>
        <v/>
      </c>
      <c r="R738" s="15">
        <f>IF(OR($B738="",$C738=""),"",ROUND(($C738-$B738)*1440,0))</f>
        <v/>
      </c>
      <c r="S738" s="16">
        <f>IF($O738="","",IF($O738&gt;0,"Win",IF($O738&lt;0,"Loss","Scratch")))</f>
        <v/>
      </c>
      <c r="T738" s="13">
        <f>IF($O738="","",SUM($O$2:$O738))</f>
        <v/>
      </c>
      <c r="U738" s="13">
        <f>IF($T738="","",$T738-MAX(0,MAX($T$2:$T738)))</f>
        <v/>
      </c>
    </row>
    <row r="739">
      <c r="A739" s="7" t="n"/>
      <c r="B739" s="8" t="n"/>
      <c r="C739" s="8" t="n"/>
      <c r="D739" s="9" t="n"/>
      <c r="E739" s="9" t="n"/>
      <c r="F739" s="10" t="n"/>
      <c r="G739" s="11" t="n"/>
      <c r="H739" s="11" t="n"/>
      <c r="I739" s="11" t="n"/>
      <c r="J739" s="12" t="n"/>
      <c r="K739" s="9" t="n"/>
      <c r="L739" s="9" t="n"/>
      <c r="M739" s="9" t="n"/>
      <c r="N739" s="13">
        <f>IF(OR($E739="",$F739="",$G739="",$H739=""),"",ROUND(($H739-$G739)*$F739*IF($E739="Short",-1,1),2))</f>
        <v/>
      </c>
      <c r="O739" s="13">
        <f>IF($N739="","",ROUND($N739-N($J739),2))</f>
        <v/>
      </c>
      <c r="P739" s="13">
        <f>IF(OR($F739="",$G739="",$I739=""),"",ABS($G739-$I739)*$F739)</f>
        <v/>
      </c>
      <c r="Q739" s="14">
        <f>IF(OR($O739="",$P739=""),"",IF($P739=0,"",$O739/$P739))</f>
        <v/>
      </c>
      <c r="R739" s="15">
        <f>IF(OR($B739="",$C739=""),"",ROUND(($C739-$B739)*1440,0))</f>
        <v/>
      </c>
      <c r="S739" s="16">
        <f>IF($O739="","",IF($O739&gt;0,"Win",IF($O739&lt;0,"Loss","Scratch")))</f>
        <v/>
      </c>
      <c r="T739" s="13">
        <f>IF($O739="","",SUM($O$2:$O739))</f>
        <v/>
      </c>
      <c r="U739" s="13">
        <f>IF($T739="","",$T739-MAX(0,MAX($T$2:$T739)))</f>
        <v/>
      </c>
    </row>
    <row r="740">
      <c r="A740" s="7" t="n"/>
      <c r="B740" s="8" t="n"/>
      <c r="C740" s="8" t="n"/>
      <c r="D740" s="9" t="n"/>
      <c r="E740" s="9" t="n"/>
      <c r="F740" s="10" t="n"/>
      <c r="G740" s="11" t="n"/>
      <c r="H740" s="11" t="n"/>
      <c r="I740" s="11" t="n"/>
      <c r="J740" s="12" t="n"/>
      <c r="K740" s="9" t="n"/>
      <c r="L740" s="9" t="n"/>
      <c r="M740" s="9" t="n"/>
      <c r="N740" s="13">
        <f>IF(OR($E740="",$F740="",$G740="",$H740=""),"",ROUND(($H740-$G740)*$F740*IF($E740="Short",-1,1),2))</f>
        <v/>
      </c>
      <c r="O740" s="13">
        <f>IF($N740="","",ROUND($N740-N($J740),2))</f>
        <v/>
      </c>
      <c r="P740" s="13">
        <f>IF(OR($F740="",$G740="",$I740=""),"",ABS($G740-$I740)*$F740)</f>
        <v/>
      </c>
      <c r="Q740" s="14">
        <f>IF(OR($O740="",$P740=""),"",IF($P740=0,"",$O740/$P740))</f>
        <v/>
      </c>
      <c r="R740" s="15">
        <f>IF(OR($B740="",$C740=""),"",ROUND(($C740-$B740)*1440,0))</f>
        <v/>
      </c>
      <c r="S740" s="16">
        <f>IF($O740="","",IF($O740&gt;0,"Win",IF($O740&lt;0,"Loss","Scratch")))</f>
        <v/>
      </c>
      <c r="T740" s="13">
        <f>IF($O740="","",SUM($O$2:$O740))</f>
        <v/>
      </c>
      <c r="U740" s="13">
        <f>IF($T740="","",$T740-MAX(0,MAX($T$2:$T740)))</f>
        <v/>
      </c>
    </row>
    <row r="741">
      <c r="A741" s="7" t="n"/>
      <c r="B741" s="8" t="n"/>
      <c r="C741" s="8" t="n"/>
      <c r="D741" s="9" t="n"/>
      <c r="E741" s="9" t="n"/>
      <c r="F741" s="10" t="n"/>
      <c r="G741" s="11" t="n"/>
      <c r="H741" s="11" t="n"/>
      <c r="I741" s="11" t="n"/>
      <c r="J741" s="12" t="n"/>
      <c r="K741" s="9" t="n"/>
      <c r="L741" s="9" t="n"/>
      <c r="M741" s="9" t="n"/>
      <c r="N741" s="13">
        <f>IF(OR($E741="",$F741="",$G741="",$H741=""),"",ROUND(($H741-$G741)*$F741*IF($E741="Short",-1,1),2))</f>
        <v/>
      </c>
      <c r="O741" s="13">
        <f>IF($N741="","",ROUND($N741-N($J741),2))</f>
        <v/>
      </c>
      <c r="P741" s="13">
        <f>IF(OR($F741="",$G741="",$I741=""),"",ABS($G741-$I741)*$F741)</f>
        <v/>
      </c>
      <c r="Q741" s="14">
        <f>IF(OR($O741="",$P741=""),"",IF($P741=0,"",$O741/$P741))</f>
        <v/>
      </c>
      <c r="R741" s="15">
        <f>IF(OR($B741="",$C741=""),"",ROUND(($C741-$B741)*1440,0))</f>
        <v/>
      </c>
      <c r="S741" s="16">
        <f>IF($O741="","",IF($O741&gt;0,"Win",IF($O741&lt;0,"Loss","Scratch")))</f>
        <v/>
      </c>
      <c r="T741" s="13">
        <f>IF($O741="","",SUM($O$2:$O741))</f>
        <v/>
      </c>
      <c r="U741" s="13">
        <f>IF($T741="","",$T741-MAX(0,MAX($T$2:$T741)))</f>
        <v/>
      </c>
    </row>
    <row r="742">
      <c r="A742" s="7" t="n"/>
      <c r="B742" s="8" t="n"/>
      <c r="C742" s="8" t="n"/>
      <c r="D742" s="9" t="n"/>
      <c r="E742" s="9" t="n"/>
      <c r="F742" s="10" t="n"/>
      <c r="G742" s="11" t="n"/>
      <c r="H742" s="11" t="n"/>
      <c r="I742" s="11" t="n"/>
      <c r="J742" s="12" t="n"/>
      <c r="K742" s="9" t="n"/>
      <c r="L742" s="9" t="n"/>
      <c r="M742" s="9" t="n"/>
      <c r="N742" s="13">
        <f>IF(OR($E742="",$F742="",$G742="",$H742=""),"",ROUND(($H742-$G742)*$F742*IF($E742="Short",-1,1),2))</f>
        <v/>
      </c>
      <c r="O742" s="13">
        <f>IF($N742="","",ROUND($N742-N($J742),2))</f>
        <v/>
      </c>
      <c r="P742" s="13">
        <f>IF(OR($F742="",$G742="",$I742=""),"",ABS($G742-$I742)*$F742)</f>
        <v/>
      </c>
      <c r="Q742" s="14">
        <f>IF(OR($O742="",$P742=""),"",IF($P742=0,"",$O742/$P742))</f>
        <v/>
      </c>
      <c r="R742" s="15">
        <f>IF(OR($B742="",$C742=""),"",ROUND(($C742-$B742)*1440,0))</f>
        <v/>
      </c>
      <c r="S742" s="16">
        <f>IF($O742="","",IF($O742&gt;0,"Win",IF($O742&lt;0,"Loss","Scratch")))</f>
        <v/>
      </c>
      <c r="T742" s="13">
        <f>IF($O742="","",SUM($O$2:$O742))</f>
        <v/>
      </c>
      <c r="U742" s="13">
        <f>IF($T742="","",$T742-MAX(0,MAX($T$2:$T742)))</f>
        <v/>
      </c>
    </row>
    <row r="743">
      <c r="A743" s="7" t="n"/>
      <c r="B743" s="8" t="n"/>
      <c r="C743" s="8" t="n"/>
      <c r="D743" s="9" t="n"/>
      <c r="E743" s="9" t="n"/>
      <c r="F743" s="10" t="n"/>
      <c r="G743" s="11" t="n"/>
      <c r="H743" s="11" t="n"/>
      <c r="I743" s="11" t="n"/>
      <c r="J743" s="12" t="n"/>
      <c r="K743" s="9" t="n"/>
      <c r="L743" s="9" t="n"/>
      <c r="M743" s="9" t="n"/>
      <c r="N743" s="13">
        <f>IF(OR($E743="",$F743="",$G743="",$H743=""),"",ROUND(($H743-$G743)*$F743*IF($E743="Short",-1,1),2))</f>
        <v/>
      </c>
      <c r="O743" s="13">
        <f>IF($N743="","",ROUND($N743-N($J743),2))</f>
        <v/>
      </c>
      <c r="P743" s="13">
        <f>IF(OR($F743="",$G743="",$I743=""),"",ABS($G743-$I743)*$F743)</f>
        <v/>
      </c>
      <c r="Q743" s="14">
        <f>IF(OR($O743="",$P743=""),"",IF($P743=0,"",$O743/$P743))</f>
        <v/>
      </c>
      <c r="R743" s="15">
        <f>IF(OR($B743="",$C743=""),"",ROUND(($C743-$B743)*1440,0))</f>
        <v/>
      </c>
      <c r="S743" s="16">
        <f>IF($O743="","",IF($O743&gt;0,"Win",IF($O743&lt;0,"Loss","Scratch")))</f>
        <v/>
      </c>
      <c r="T743" s="13">
        <f>IF($O743="","",SUM($O$2:$O743))</f>
        <v/>
      </c>
      <c r="U743" s="13">
        <f>IF($T743="","",$T743-MAX(0,MAX($T$2:$T743)))</f>
        <v/>
      </c>
    </row>
    <row r="744">
      <c r="A744" s="7" t="n"/>
      <c r="B744" s="8" t="n"/>
      <c r="C744" s="8" t="n"/>
      <c r="D744" s="9" t="n"/>
      <c r="E744" s="9" t="n"/>
      <c r="F744" s="10" t="n"/>
      <c r="G744" s="11" t="n"/>
      <c r="H744" s="11" t="n"/>
      <c r="I744" s="11" t="n"/>
      <c r="J744" s="12" t="n"/>
      <c r="K744" s="9" t="n"/>
      <c r="L744" s="9" t="n"/>
      <c r="M744" s="9" t="n"/>
      <c r="N744" s="13">
        <f>IF(OR($E744="",$F744="",$G744="",$H744=""),"",ROUND(($H744-$G744)*$F744*IF($E744="Short",-1,1),2))</f>
        <v/>
      </c>
      <c r="O744" s="13">
        <f>IF($N744="","",ROUND($N744-N($J744),2))</f>
        <v/>
      </c>
      <c r="P744" s="13">
        <f>IF(OR($F744="",$G744="",$I744=""),"",ABS($G744-$I744)*$F744)</f>
        <v/>
      </c>
      <c r="Q744" s="14">
        <f>IF(OR($O744="",$P744=""),"",IF($P744=0,"",$O744/$P744))</f>
        <v/>
      </c>
      <c r="R744" s="15">
        <f>IF(OR($B744="",$C744=""),"",ROUND(($C744-$B744)*1440,0))</f>
        <v/>
      </c>
      <c r="S744" s="16">
        <f>IF($O744="","",IF($O744&gt;0,"Win",IF($O744&lt;0,"Loss","Scratch")))</f>
        <v/>
      </c>
      <c r="T744" s="13">
        <f>IF($O744="","",SUM($O$2:$O744))</f>
        <v/>
      </c>
      <c r="U744" s="13">
        <f>IF($T744="","",$T744-MAX(0,MAX($T$2:$T744)))</f>
        <v/>
      </c>
    </row>
    <row r="745">
      <c r="A745" s="7" t="n"/>
      <c r="B745" s="8" t="n"/>
      <c r="C745" s="8" t="n"/>
      <c r="D745" s="9" t="n"/>
      <c r="E745" s="9" t="n"/>
      <c r="F745" s="10" t="n"/>
      <c r="G745" s="11" t="n"/>
      <c r="H745" s="11" t="n"/>
      <c r="I745" s="11" t="n"/>
      <c r="J745" s="12" t="n"/>
      <c r="K745" s="9" t="n"/>
      <c r="L745" s="9" t="n"/>
      <c r="M745" s="9" t="n"/>
      <c r="N745" s="13">
        <f>IF(OR($E745="",$F745="",$G745="",$H745=""),"",ROUND(($H745-$G745)*$F745*IF($E745="Short",-1,1),2))</f>
        <v/>
      </c>
      <c r="O745" s="13">
        <f>IF($N745="","",ROUND($N745-N($J745),2))</f>
        <v/>
      </c>
      <c r="P745" s="13">
        <f>IF(OR($F745="",$G745="",$I745=""),"",ABS($G745-$I745)*$F745)</f>
        <v/>
      </c>
      <c r="Q745" s="14">
        <f>IF(OR($O745="",$P745=""),"",IF($P745=0,"",$O745/$P745))</f>
        <v/>
      </c>
      <c r="R745" s="15">
        <f>IF(OR($B745="",$C745=""),"",ROUND(($C745-$B745)*1440,0))</f>
        <v/>
      </c>
      <c r="S745" s="16">
        <f>IF($O745="","",IF($O745&gt;0,"Win",IF($O745&lt;0,"Loss","Scratch")))</f>
        <v/>
      </c>
      <c r="T745" s="13">
        <f>IF($O745="","",SUM($O$2:$O745))</f>
        <v/>
      </c>
      <c r="U745" s="13">
        <f>IF($T745="","",$T745-MAX(0,MAX($T$2:$T745)))</f>
        <v/>
      </c>
    </row>
    <row r="746">
      <c r="A746" s="7" t="n"/>
      <c r="B746" s="8" t="n"/>
      <c r="C746" s="8" t="n"/>
      <c r="D746" s="9" t="n"/>
      <c r="E746" s="9" t="n"/>
      <c r="F746" s="10" t="n"/>
      <c r="G746" s="11" t="n"/>
      <c r="H746" s="11" t="n"/>
      <c r="I746" s="11" t="n"/>
      <c r="J746" s="12" t="n"/>
      <c r="K746" s="9" t="n"/>
      <c r="L746" s="9" t="n"/>
      <c r="M746" s="9" t="n"/>
      <c r="N746" s="13">
        <f>IF(OR($E746="",$F746="",$G746="",$H746=""),"",ROUND(($H746-$G746)*$F746*IF($E746="Short",-1,1),2))</f>
        <v/>
      </c>
      <c r="O746" s="13">
        <f>IF($N746="","",ROUND($N746-N($J746),2))</f>
        <v/>
      </c>
      <c r="P746" s="13">
        <f>IF(OR($F746="",$G746="",$I746=""),"",ABS($G746-$I746)*$F746)</f>
        <v/>
      </c>
      <c r="Q746" s="14">
        <f>IF(OR($O746="",$P746=""),"",IF($P746=0,"",$O746/$P746))</f>
        <v/>
      </c>
      <c r="R746" s="15">
        <f>IF(OR($B746="",$C746=""),"",ROUND(($C746-$B746)*1440,0))</f>
        <v/>
      </c>
      <c r="S746" s="16">
        <f>IF($O746="","",IF($O746&gt;0,"Win",IF($O746&lt;0,"Loss","Scratch")))</f>
        <v/>
      </c>
      <c r="T746" s="13">
        <f>IF($O746="","",SUM($O$2:$O746))</f>
        <v/>
      </c>
      <c r="U746" s="13">
        <f>IF($T746="","",$T746-MAX(0,MAX($T$2:$T746)))</f>
        <v/>
      </c>
    </row>
    <row r="747">
      <c r="A747" s="7" t="n"/>
      <c r="B747" s="8" t="n"/>
      <c r="C747" s="8" t="n"/>
      <c r="D747" s="9" t="n"/>
      <c r="E747" s="9" t="n"/>
      <c r="F747" s="10" t="n"/>
      <c r="G747" s="11" t="n"/>
      <c r="H747" s="11" t="n"/>
      <c r="I747" s="11" t="n"/>
      <c r="J747" s="12" t="n"/>
      <c r="K747" s="9" t="n"/>
      <c r="L747" s="9" t="n"/>
      <c r="M747" s="9" t="n"/>
      <c r="N747" s="13">
        <f>IF(OR($E747="",$F747="",$G747="",$H747=""),"",ROUND(($H747-$G747)*$F747*IF($E747="Short",-1,1),2))</f>
        <v/>
      </c>
      <c r="O747" s="13">
        <f>IF($N747="","",ROUND($N747-N($J747),2))</f>
        <v/>
      </c>
      <c r="P747" s="13">
        <f>IF(OR($F747="",$G747="",$I747=""),"",ABS($G747-$I747)*$F747)</f>
        <v/>
      </c>
      <c r="Q747" s="14">
        <f>IF(OR($O747="",$P747=""),"",IF($P747=0,"",$O747/$P747))</f>
        <v/>
      </c>
      <c r="R747" s="15">
        <f>IF(OR($B747="",$C747=""),"",ROUND(($C747-$B747)*1440,0))</f>
        <v/>
      </c>
      <c r="S747" s="16">
        <f>IF($O747="","",IF($O747&gt;0,"Win",IF($O747&lt;0,"Loss","Scratch")))</f>
        <v/>
      </c>
      <c r="T747" s="13">
        <f>IF($O747="","",SUM($O$2:$O747))</f>
        <v/>
      </c>
      <c r="U747" s="13">
        <f>IF($T747="","",$T747-MAX(0,MAX($T$2:$T747)))</f>
        <v/>
      </c>
    </row>
    <row r="748">
      <c r="A748" s="7" t="n"/>
      <c r="B748" s="8" t="n"/>
      <c r="C748" s="8" t="n"/>
      <c r="D748" s="9" t="n"/>
      <c r="E748" s="9" t="n"/>
      <c r="F748" s="10" t="n"/>
      <c r="G748" s="11" t="n"/>
      <c r="H748" s="11" t="n"/>
      <c r="I748" s="11" t="n"/>
      <c r="J748" s="12" t="n"/>
      <c r="K748" s="9" t="n"/>
      <c r="L748" s="9" t="n"/>
      <c r="M748" s="9" t="n"/>
      <c r="N748" s="13">
        <f>IF(OR($E748="",$F748="",$G748="",$H748=""),"",ROUND(($H748-$G748)*$F748*IF($E748="Short",-1,1),2))</f>
        <v/>
      </c>
      <c r="O748" s="13">
        <f>IF($N748="","",ROUND($N748-N($J748),2))</f>
        <v/>
      </c>
      <c r="P748" s="13">
        <f>IF(OR($F748="",$G748="",$I748=""),"",ABS($G748-$I748)*$F748)</f>
        <v/>
      </c>
      <c r="Q748" s="14">
        <f>IF(OR($O748="",$P748=""),"",IF($P748=0,"",$O748/$P748))</f>
        <v/>
      </c>
      <c r="R748" s="15">
        <f>IF(OR($B748="",$C748=""),"",ROUND(($C748-$B748)*1440,0))</f>
        <v/>
      </c>
      <c r="S748" s="16">
        <f>IF($O748="","",IF($O748&gt;0,"Win",IF($O748&lt;0,"Loss","Scratch")))</f>
        <v/>
      </c>
      <c r="T748" s="13">
        <f>IF($O748="","",SUM($O$2:$O748))</f>
        <v/>
      </c>
      <c r="U748" s="13">
        <f>IF($T748="","",$T748-MAX(0,MAX($T$2:$T748)))</f>
        <v/>
      </c>
    </row>
    <row r="749">
      <c r="A749" s="7" t="n"/>
      <c r="B749" s="8" t="n"/>
      <c r="C749" s="8" t="n"/>
      <c r="D749" s="9" t="n"/>
      <c r="E749" s="9" t="n"/>
      <c r="F749" s="10" t="n"/>
      <c r="G749" s="11" t="n"/>
      <c r="H749" s="11" t="n"/>
      <c r="I749" s="11" t="n"/>
      <c r="J749" s="12" t="n"/>
      <c r="K749" s="9" t="n"/>
      <c r="L749" s="9" t="n"/>
      <c r="M749" s="9" t="n"/>
      <c r="N749" s="13">
        <f>IF(OR($E749="",$F749="",$G749="",$H749=""),"",ROUND(($H749-$G749)*$F749*IF($E749="Short",-1,1),2))</f>
        <v/>
      </c>
      <c r="O749" s="13">
        <f>IF($N749="","",ROUND($N749-N($J749),2))</f>
        <v/>
      </c>
      <c r="P749" s="13">
        <f>IF(OR($F749="",$G749="",$I749=""),"",ABS($G749-$I749)*$F749)</f>
        <v/>
      </c>
      <c r="Q749" s="14">
        <f>IF(OR($O749="",$P749=""),"",IF($P749=0,"",$O749/$P749))</f>
        <v/>
      </c>
      <c r="R749" s="15">
        <f>IF(OR($B749="",$C749=""),"",ROUND(($C749-$B749)*1440,0))</f>
        <v/>
      </c>
      <c r="S749" s="16">
        <f>IF($O749="","",IF($O749&gt;0,"Win",IF($O749&lt;0,"Loss","Scratch")))</f>
        <v/>
      </c>
      <c r="T749" s="13">
        <f>IF($O749="","",SUM($O$2:$O749))</f>
        <v/>
      </c>
      <c r="U749" s="13">
        <f>IF($T749="","",$T749-MAX(0,MAX($T$2:$T749)))</f>
        <v/>
      </c>
    </row>
    <row r="750">
      <c r="A750" s="7" t="n"/>
      <c r="B750" s="8" t="n"/>
      <c r="C750" s="8" t="n"/>
      <c r="D750" s="9" t="n"/>
      <c r="E750" s="9" t="n"/>
      <c r="F750" s="10" t="n"/>
      <c r="G750" s="11" t="n"/>
      <c r="H750" s="11" t="n"/>
      <c r="I750" s="11" t="n"/>
      <c r="J750" s="12" t="n"/>
      <c r="K750" s="9" t="n"/>
      <c r="L750" s="9" t="n"/>
      <c r="M750" s="9" t="n"/>
      <c r="N750" s="13">
        <f>IF(OR($E750="",$F750="",$G750="",$H750=""),"",ROUND(($H750-$G750)*$F750*IF($E750="Short",-1,1),2))</f>
        <v/>
      </c>
      <c r="O750" s="13">
        <f>IF($N750="","",ROUND($N750-N($J750),2))</f>
        <v/>
      </c>
      <c r="P750" s="13">
        <f>IF(OR($F750="",$G750="",$I750=""),"",ABS($G750-$I750)*$F750)</f>
        <v/>
      </c>
      <c r="Q750" s="14">
        <f>IF(OR($O750="",$P750=""),"",IF($P750=0,"",$O750/$P750))</f>
        <v/>
      </c>
      <c r="R750" s="15">
        <f>IF(OR($B750="",$C750=""),"",ROUND(($C750-$B750)*1440,0))</f>
        <v/>
      </c>
      <c r="S750" s="16">
        <f>IF($O750="","",IF($O750&gt;0,"Win",IF($O750&lt;0,"Loss","Scratch")))</f>
        <v/>
      </c>
      <c r="T750" s="13">
        <f>IF($O750="","",SUM($O$2:$O750))</f>
        <v/>
      </c>
      <c r="U750" s="13">
        <f>IF($T750="","",$T750-MAX(0,MAX($T$2:$T750)))</f>
        <v/>
      </c>
    </row>
    <row r="751">
      <c r="A751" s="7" t="n"/>
      <c r="B751" s="8" t="n"/>
      <c r="C751" s="8" t="n"/>
      <c r="D751" s="9" t="n"/>
      <c r="E751" s="9" t="n"/>
      <c r="F751" s="10" t="n"/>
      <c r="G751" s="11" t="n"/>
      <c r="H751" s="11" t="n"/>
      <c r="I751" s="11" t="n"/>
      <c r="J751" s="12" t="n"/>
      <c r="K751" s="9" t="n"/>
      <c r="L751" s="9" t="n"/>
      <c r="M751" s="9" t="n"/>
      <c r="N751" s="13">
        <f>IF(OR($E751="",$F751="",$G751="",$H751=""),"",ROUND(($H751-$G751)*$F751*IF($E751="Short",-1,1),2))</f>
        <v/>
      </c>
      <c r="O751" s="13">
        <f>IF($N751="","",ROUND($N751-N($J751),2))</f>
        <v/>
      </c>
      <c r="P751" s="13">
        <f>IF(OR($F751="",$G751="",$I751=""),"",ABS($G751-$I751)*$F751)</f>
        <v/>
      </c>
      <c r="Q751" s="14">
        <f>IF(OR($O751="",$P751=""),"",IF($P751=0,"",$O751/$P751))</f>
        <v/>
      </c>
      <c r="R751" s="15">
        <f>IF(OR($B751="",$C751=""),"",ROUND(($C751-$B751)*1440,0))</f>
        <v/>
      </c>
      <c r="S751" s="16">
        <f>IF($O751="","",IF($O751&gt;0,"Win",IF($O751&lt;0,"Loss","Scratch")))</f>
        <v/>
      </c>
      <c r="T751" s="13">
        <f>IF($O751="","",SUM($O$2:$O751))</f>
        <v/>
      </c>
      <c r="U751" s="13">
        <f>IF($T751="","",$T751-MAX(0,MAX($T$2:$T751)))</f>
        <v/>
      </c>
    </row>
    <row r="752">
      <c r="A752" s="7" t="n"/>
      <c r="B752" s="8" t="n"/>
      <c r="C752" s="8" t="n"/>
      <c r="D752" s="9" t="n"/>
      <c r="E752" s="9" t="n"/>
      <c r="F752" s="10" t="n"/>
      <c r="G752" s="11" t="n"/>
      <c r="H752" s="11" t="n"/>
      <c r="I752" s="11" t="n"/>
      <c r="J752" s="12" t="n"/>
      <c r="K752" s="9" t="n"/>
      <c r="L752" s="9" t="n"/>
      <c r="M752" s="9" t="n"/>
      <c r="N752" s="13">
        <f>IF(OR($E752="",$F752="",$G752="",$H752=""),"",ROUND(($H752-$G752)*$F752*IF($E752="Short",-1,1),2))</f>
        <v/>
      </c>
      <c r="O752" s="13">
        <f>IF($N752="","",ROUND($N752-N($J752),2))</f>
        <v/>
      </c>
      <c r="P752" s="13">
        <f>IF(OR($F752="",$G752="",$I752=""),"",ABS($G752-$I752)*$F752)</f>
        <v/>
      </c>
      <c r="Q752" s="14">
        <f>IF(OR($O752="",$P752=""),"",IF($P752=0,"",$O752/$P752))</f>
        <v/>
      </c>
      <c r="R752" s="15">
        <f>IF(OR($B752="",$C752=""),"",ROUND(($C752-$B752)*1440,0))</f>
        <v/>
      </c>
      <c r="S752" s="16">
        <f>IF($O752="","",IF($O752&gt;0,"Win",IF($O752&lt;0,"Loss","Scratch")))</f>
        <v/>
      </c>
      <c r="T752" s="13">
        <f>IF($O752="","",SUM($O$2:$O752))</f>
        <v/>
      </c>
      <c r="U752" s="13">
        <f>IF($T752="","",$T752-MAX(0,MAX($T$2:$T752)))</f>
        <v/>
      </c>
    </row>
    <row r="753">
      <c r="A753" s="7" t="n"/>
      <c r="B753" s="8" t="n"/>
      <c r="C753" s="8" t="n"/>
      <c r="D753" s="9" t="n"/>
      <c r="E753" s="9" t="n"/>
      <c r="F753" s="10" t="n"/>
      <c r="G753" s="11" t="n"/>
      <c r="H753" s="11" t="n"/>
      <c r="I753" s="11" t="n"/>
      <c r="J753" s="12" t="n"/>
      <c r="K753" s="9" t="n"/>
      <c r="L753" s="9" t="n"/>
      <c r="M753" s="9" t="n"/>
      <c r="N753" s="13">
        <f>IF(OR($E753="",$F753="",$G753="",$H753=""),"",ROUND(($H753-$G753)*$F753*IF($E753="Short",-1,1),2))</f>
        <v/>
      </c>
      <c r="O753" s="13">
        <f>IF($N753="","",ROUND($N753-N($J753),2))</f>
        <v/>
      </c>
      <c r="P753" s="13">
        <f>IF(OR($F753="",$G753="",$I753=""),"",ABS($G753-$I753)*$F753)</f>
        <v/>
      </c>
      <c r="Q753" s="14">
        <f>IF(OR($O753="",$P753=""),"",IF($P753=0,"",$O753/$P753))</f>
        <v/>
      </c>
      <c r="R753" s="15">
        <f>IF(OR($B753="",$C753=""),"",ROUND(($C753-$B753)*1440,0))</f>
        <v/>
      </c>
      <c r="S753" s="16">
        <f>IF($O753="","",IF($O753&gt;0,"Win",IF($O753&lt;0,"Loss","Scratch")))</f>
        <v/>
      </c>
      <c r="T753" s="13">
        <f>IF($O753="","",SUM($O$2:$O753))</f>
        <v/>
      </c>
      <c r="U753" s="13">
        <f>IF($T753="","",$T753-MAX(0,MAX($T$2:$T753)))</f>
        <v/>
      </c>
    </row>
    <row r="754">
      <c r="A754" s="7" t="n"/>
      <c r="B754" s="8" t="n"/>
      <c r="C754" s="8" t="n"/>
      <c r="D754" s="9" t="n"/>
      <c r="E754" s="9" t="n"/>
      <c r="F754" s="10" t="n"/>
      <c r="G754" s="11" t="n"/>
      <c r="H754" s="11" t="n"/>
      <c r="I754" s="11" t="n"/>
      <c r="J754" s="12" t="n"/>
      <c r="K754" s="9" t="n"/>
      <c r="L754" s="9" t="n"/>
      <c r="M754" s="9" t="n"/>
      <c r="N754" s="13">
        <f>IF(OR($E754="",$F754="",$G754="",$H754=""),"",ROUND(($H754-$G754)*$F754*IF($E754="Short",-1,1),2))</f>
        <v/>
      </c>
      <c r="O754" s="13">
        <f>IF($N754="","",ROUND($N754-N($J754),2))</f>
        <v/>
      </c>
      <c r="P754" s="13">
        <f>IF(OR($F754="",$G754="",$I754=""),"",ABS($G754-$I754)*$F754)</f>
        <v/>
      </c>
      <c r="Q754" s="14">
        <f>IF(OR($O754="",$P754=""),"",IF($P754=0,"",$O754/$P754))</f>
        <v/>
      </c>
      <c r="R754" s="15">
        <f>IF(OR($B754="",$C754=""),"",ROUND(($C754-$B754)*1440,0))</f>
        <v/>
      </c>
      <c r="S754" s="16">
        <f>IF($O754="","",IF($O754&gt;0,"Win",IF($O754&lt;0,"Loss","Scratch")))</f>
        <v/>
      </c>
      <c r="T754" s="13">
        <f>IF($O754="","",SUM($O$2:$O754))</f>
        <v/>
      </c>
      <c r="U754" s="13">
        <f>IF($T754="","",$T754-MAX(0,MAX($T$2:$T754)))</f>
        <v/>
      </c>
    </row>
    <row r="755">
      <c r="A755" s="7" t="n"/>
      <c r="B755" s="8" t="n"/>
      <c r="C755" s="8" t="n"/>
      <c r="D755" s="9" t="n"/>
      <c r="E755" s="9" t="n"/>
      <c r="F755" s="10" t="n"/>
      <c r="G755" s="11" t="n"/>
      <c r="H755" s="11" t="n"/>
      <c r="I755" s="11" t="n"/>
      <c r="J755" s="12" t="n"/>
      <c r="K755" s="9" t="n"/>
      <c r="L755" s="9" t="n"/>
      <c r="M755" s="9" t="n"/>
      <c r="N755" s="13">
        <f>IF(OR($E755="",$F755="",$G755="",$H755=""),"",ROUND(($H755-$G755)*$F755*IF($E755="Short",-1,1),2))</f>
        <v/>
      </c>
      <c r="O755" s="13">
        <f>IF($N755="","",ROUND($N755-N($J755),2))</f>
        <v/>
      </c>
      <c r="P755" s="13">
        <f>IF(OR($F755="",$G755="",$I755=""),"",ABS($G755-$I755)*$F755)</f>
        <v/>
      </c>
      <c r="Q755" s="14">
        <f>IF(OR($O755="",$P755=""),"",IF($P755=0,"",$O755/$P755))</f>
        <v/>
      </c>
      <c r="R755" s="15">
        <f>IF(OR($B755="",$C755=""),"",ROUND(($C755-$B755)*1440,0))</f>
        <v/>
      </c>
      <c r="S755" s="16">
        <f>IF($O755="","",IF($O755&gt;0,"Win",IF($O755&lt;0,"Loss","Scratch")))</f>
        <v/>
      </c>
      <c r="T755" s="13">
        <f>IF($O755="","",SUM($O$2:$O755))</f>
        <v/>
      </c>
      <c r="U755" s="13">
        <f>IF($T755="","",$T755-MAX(0,MAX($T$2:$T755)))</f>
        <v/>
      </c>
    </row>
    <row r="756">
      <c r="A756" s="7" t="n"/>
      <c r="B756" s="8" t="n"/>
      <c r="C756" s="8" t="n"/>
      <c r="D756" s="9" t="n"/>
      <c r="E756" s="9" t="n"/>
      <c r="F756" s="10" t="n"/>
      <c r="G756" s="11" t="n"/>
      <c r="H756" s="11" t="n"/>
      <c r="I756" s="11" t="n"/>
      <c r="J756" s="12" t="n"/>
      <c r="K756" s="9" t="n"/>
      <c r="L756" s="9" t="n"/>
      <c r="M756" s="9" t="n"/>
      <c r="N756" s="13">
        <f>IF(OR($E756="",$F756="",$G756="",$H756=""),"",ROUND(($H756-$G756)*$F756*IF($E756="Short",-1,1),2))</f>
        <v/>
      </c>
      <c r="O756" s="13">
        <f>IF($N756="","",ROUND($N756-N($J756),2))</f>
        <v/>
      </c>
      <c r="P756" s="13">
        <f>IF(OR($F756="",$G756="",$I756=""),"",ABS($G756-$I756)*$F756)</f>
        <v/>
      </c>
      <c r="Q756" s="14">
        <f>IF(OR($O756="",$P756=""),"",IF($P756=0,"",$O756/$P756))</f>
        <v/>
      </c>
      <c r="R756" s="15">
        <f>IF(OR($B756="",$C756=""),"",ROUND(($C756-$B756)*1440,0))</f>
        <v/>
      </c>
      <c r="S756" s="16">
        <f>IF($O756="","",IF($O756&gt;0,"Win",IF($O756&lt;0,"Loss","Scratch")))</f>
        <v/>
      </c>
      <c r="T756" s="13">
        <f>IF($O756="","",SUM($O$2:$O756))</f>
        <v/>
      </c>
      <c r="U756" s="13">
        <f>IF($T756="","",$T756-MAX(0,MAX($T$2:$T756)))</f>
        <v/>
      </c>
    </row>
    <row r="757">
      <c r="A757" s="7" t="n"/>
      <c r="B757" s="8" t="n"/>
      <c r="C757" s="8" t="n"/>
      <c r="D757" s="9" t="n"/>
      <c r="E757" s="9" t="n"/>
      <c r="F757" s="10" t="n"/>
      <c r="G757" s="11" t="n"/>
      <c r="H757" s="11" t="n"/>
      <c r="I757" s="11" t="n"/>
      <c r="J757" s="12" t="n"/>
      <c r="K757" s="9" t="n"/>
      <c r="L757" s="9" t="n"/>
      <c r="M757" s="9" t="n"/>
      <c r="N757" s="13">
        <f>IF(OR($E757="",$F757="",$G757="",$H757=""),"",ROUND(($H757-$G757)*$F757*IF($E757="Short",-1,1),2))</f>
        <v/>
      </c>
      <c r="O757" s="13">
        <f>IF($N757="","",ROUND($N757-N($J757),2))</f>
        <v/>
      </c>
      <c r="P757" s="13">
        <f>IF(OR($F757="",$G757="",$I757=""),"",ABS($G757-$I757)*$F757)</f>
        <v/>
      </c>
      <c r="Q757" s="14">
        <f>IF(OR($O757="",$P757=""),"",IF($P757=0,"",$O757/$P757))</f>
        <v/>
      </c>
      <c r="R757" s="15">
        <f>IF(OR($B757="",$C757=""),"",ROUND(($C757-$B757)*1440,0))</f>
        <v/>
      </c>
      <c r="S757" s="16">
        <f>IF($O757="","",IF($O757&gt;0,"Win",IF($O757&lt;0,"Loss","Scratch")))</f>
        <v/>
      </c>
      <c r="T757" s="13">
        <f>IF($O757="","",SUM($O$2:$O757))</f>
        <v/>
      </c>
      <c r="U757" s="13">
        <f>IF($T757="","",$T757-MAX(0,MAX($T$2:$T757)))</f>
        <v/>
      </c>
    </row>
    <row r="758">
      <c r="A758" s="7" t="n"/>
      <c r="B758" s="8" t="n"/>
      <c r="C758" s="8" t="n"/>
      <c r="D758" s="9" t="n"/>
      <c r="E758" s="9" t="n"/>
      <c r="F758" s="10" t="n"/>
      <c r="G758" s="11" t="n"/>
      <c r="H758" s="11" t="n"/>
      <c r="I758" s="11" t="n"/>
      <c r="J758" s="12" t="n"/>
      <c r="K758" s="9" t="n"/>
      <c r="L758" s="9" t="n"/>
      <c r="M758" s="9" t="n"/>
      <c r="N758" s="13">
        <f>IF(OR($E758="",$F758="",$G758="",$H758=""),"",ROUND(($H758-$G758)*$F758*IF($E758="Short",-1,1),2))</f>
        <v/>
      </c>
      <c r="O758" s="13">
        <f>IF($N758="","",ROUND($N758-N($J758),2))</f>
        <v/>
      </c>
      <c r="P758" s="13">
        <f>IF(OR($F758="",$G758="",$I758=""),"",ABS($G758-$I758)*$F758)</f>
        <v/>
      </c>
      <c r="Q758" s="14">
        <f>IF(OR($O758="",$P758=""),"",IF($P758=0,"",$O758/$P758))</f>
        <v/>
      </c>
      <c r="R758" s="15">
        <f>IF(OR($B758="",$C758=""),"",ROUND(($C758-$B758)*1440,0))</f>
        <v/>
      </c>
      <c r="S758" s="16">
        <f>IF($O758="","",IF($O758&gt;0,"Win",IF($O758&lt;0,"Loss","Scratch")))</f>
        <v/>
      </c>
      <c r="T758" s="13">
        <f>IF($O758="","",SUM($O$2:$O758))</f>
        <v/>
      </c>
      <c r="U758" s="13">
        <f>IF($T758="","",$T758-MAX(0,MAX($T$2:$T758)))</f>
        <v/>
      </c>
    </row>
    <row r="759">
      <c r="A759" s="7" t="n"/>
      <c r="B759" s="8" t="n"/>
      <c r="C759" s="8" t="n"/>
      <c r="D759" s="9" t="n"/>
      <c r="E759" s="9" t="n"/>
      <c r="F759" s="10" t="n"/>
      <c r="G759" s="11" t="n"/>
      <c r="H759" s="11" t="n"/>
      <c r="I759" s="11" t="n"/>
      <c r="J759" s="12" t="n"/>
      <c r="K759" s="9" t="n"/>
      <c r="L759" s="9" t="n"/>
      <c r="M759" s="9" t="n"/>
      <c r="N759" s="13">
        <f>IF(OR($E759="",$F759="",$G759="",$H759=""),"",ROUND(($H759-$G759)*$F759*IF($E759="Short",-1,1),2))</f>
        <v/>
      </c>
      <c r="O759" s="13">
        <f>IF($N759="","",ROUND($N759-N($J759),2))</f>
        <v/>
      </c>
      <c r="P759" s="13">
        <f>IF(OR($F759="",$G759="",$I759=""),"",ABS($G759-$I759)*$F759)</f>
        <v/>
      </c>
      <c r="Q759" s="14">
        <f>IF(OR($O759="",$P759=""),"",IF($P759=0,"",$O759/$P759))</f>
        <v/>
      </c>
      <c r="R759" s="15">
        <f>IF(OR($B759="",$C759=""),"",ROUND(($C759-$B759)*1440,0))</f>
        <v/>
      </c>
      <c r="S759" s="16">
        <f>IF($O759="","",IF($O759&gt;0,"Win",IF($O759&lt;0,"Loss","Scratch")))</f>
        <v/>
      </c>
      <c r="T759" s="13">
        <f>IF($O759="","",SUM($O$2:$O759))</f>
        <v/>
      </c>
      <c r="U759" s="13">
        <f>IF($T759="","",$T759-MAX(0,MAX($T$2:$T759)))</f>
        <v/>
      </c>
    </row>
    <row r="760">
      <c r="A760" s="7" t="n"/>
      <c r="B760" s="8" t="n"/>
      <c r="C760" s="8" t="n"/>
      <c r="D760" s="9" t="n"/>
      <c r="E760" s="9" t="n"/>
      <c r="F760" s="10" t="n"/>
      <c r="G760" s="11" t="n"/>
      <c r="H760" s="11" t="n"/>
      <c r="I760" s="11" t="n"/>
      <c r="J760" s="12" t="n"/>
      <c r="K760" s="9" t="n"/>
      <c r="L760" s="9" t="n"/>
      <c r="M760" s="9" t="n"/>
      <c r="N760" s="13">
        <f>IF(OR($E760="",$F760="",$G760="",$H760=""),"",ROUND(($H760-$G760)*$F760*IF($E760="Short",-1,1),2))</f>
        <v/>
      </c>
      <c r="O760" s="13">
        <f>IF($N760="","",ROUND($N760-N($J760),2))</f>
        <v/>
      </c>
      <c r="P760" s="13">
        <f>IF(OR($F760="",$G760="",$I760=""),"",ABS($G760-$I760)*$F760)</f>
        <v/>
      </c>
      <c r="Q760" s="14">
        <f>IF(OR($O760="",$P760=""),"",IF($P760=0,"",$O760/$P760))</f>
        <v/>
      </c>
      <c r="R760" s="15">
        <f>IF(OR($B760="",$C760=""),"",ROUND(($C760-$B760)*1440,0))</f>
        <v/>
      </c>
      <c r="S760" s="16">
        <f>IF($O760="","",IF($O760&gt;0,"Win",IF($O760&lt;0,"Loss","Scratch")))</f>
        <v/>
      </c>
      <c r="T760" s="13">
        <f>IF($O760="","",SUM($O$2:$O760))</f>
        <v/>
      </c>
      <c r="U760" s="13">
        <f>IF($T760="","",$T760-MAX(0,MAX($T$2:$T760)))</f>
        <v/>
      </c>
    </row>
    <row r="761">
      <c r="A761" s="7" t="n"/>
      <c r="B761" s="8" t="n"/>
      <c r="C761" s="8" t="n"/>
      <c r="D761" s="9" t="n"/>
      <c r="E761" s="9" t="n"/>
      <c r="F761" s="10" t="n"/>
      <c r="G761" s="11" t="n"/>
      <c r="H761" s="11" t="n"/>
      <c r="I761" s="11" t="n"/>
      <c r="J761" s="12" t="n"/>
      <c r="K761" s="9" t="n"/>
      <c r="L761" s="9" t="n"/>
      <c r="M761" s="9" t="n"/>
      <c r="N761" s="13">
        <f>IF(OR($E761="",$F761="",$G761="",$H761=""),"",ROUND(($H761-$G761)*$F761*IF($E761="Short",-1,1),2))</f>
        <v/>
      </c>
      <c r="O761" s="13">
        <f>IF($N761="","",ROUND($N761-N($J761),2))</f>
        <v/>
      </c>
      <c r="P761" s="13">
        <f>IF(OR($F761="",$G761="",$I761=""),"",ABS($G761-$I761)*$F761)</f>
        <v/>
      </c>
      <c r="Q761" s="14">
        <f>IF(OR($O761="",$P761=""),"",IF($P761=0,"",$O761/$P761))</f>
        <v/>
      </c>
      <c r="R761" s="15">
        <f>IF(OR($B761="",$C761=""),"",ROUND(($C761-$B761)*1440,0))</f>
        <v/>
      </c>
      <c r="S761" s="16">
        <f>IF($O761="","",IF($O761&gt;0,"Win",IF($O761&lt;0,"Loss","Scratch")))</f>
        <v/>
      </c>
      <c r="T761" s="13">
        <f>IF($O761="","",SUM($O$2:$O761))</f>
        <v/>
      </c>
      <c r="U761" s="13">
        <f>IF($T761="","",$T761-MAX(0,MAX($T$2:$T761)))</f>
        <v/>
      </c>
    </row>
    <row r="762">
      <c r="A762" s="7" t="n"/>
      <c r="B762" s="8" t="n"/>
      <c r="C762" s="8" t="n"/>
      <c r="D762" s="9" t="n"/>
      <c r="E762" s="9" t="n"/>
      <c r="F762" s="10" t="n"/>
      <c r="G762" s="11" t="n"/>
      <c r="H762" s="11" t="n"/>
      <c r="I762" s="11" t="n"/>
      <c r="J762" s="12" t="n"/>
      <c r="K762" s="9" t="n"/>
      <c r="L762" s="9" t="n"/>
      <c r="M762" s="9" t="n"/>
      <c r="N762" s="13">
        <f>IF(OR($E762="",$F762="",$G762="",$H762=""),"",ROUND(($H762-$G762)*$F762*IF($E762="Short",-1,1),2))</f>
        <v/>
      </c>
      <c r="O762" s="13">
        <f>IF($N762="","",ROUND($N762-N($J762),2))</f>
        <v/>
      </c>
      <c r="P762" s="13">
        <f>IF(OR($F762="",$G762="",$I762=""),"",ABS($G762-$I762)*$F762)</f>
        <v/>
      </c>
      <c r="Q762" s="14">
        <f>IF(OR($O762="",$P762=""),"",IF($P762=0,"",$O762/$P762))</f>
        <v/>
      </c>
      <c r="R762" s="15">
        <f>IF(OR($B762="",$C762=""),"",ROUND(($C762-$B762)*1440,0))</f>
        <v/>
      </c>
      <c r="S762" s="16">
        <f>IF($O762="","",IF($O762&gt;0,"Win",IF($O762&lt;0,"Loss","Scratch")))</f>
        <v/>
      </c>
      <c r="T762" s="13">
        <f>IF($O762="","",SUM($O$2:$O762))</f>
        <v/>
      </c>
      <c r="U762" s="13">
        <f>IF($T762="","",$T762-MAX(0,MAX($T$2:$T762)))</f>
        <v/>
      </c>
    </row>
    <row r="763">
      <c r="A763" s="7" t="n"/>
      <c r="B763" s="8" t="n"/>
      <c r="C763" s="8" t="n"/>
      <c r="D763" s="9" t="n"/>
      <c r="E763" s="9" t="n"/>
      <c r="F763" s="10" t="n"/>
      <c r="G763" s="11" t="n"/>
      <c r="H763" s="11" t="n"/>
      <c r="I763" s="11" t="n"/>
      <c r="J763" s="12" t="n"/>
      <c r="K763" s="9" t="n"/>
      <c r="L763" s="9" t="n"/>
      <c r="M763" s="9" t="n"/>
      <c r="N763" s="13">
        <f>IF(OR($E763="",$F763="",$G763="",$H763=""),"",ROUND(($H763-$G763)*$F763*IF($E763="Short",-1,1),2))</f>
        <v/>
      </c>
      <c r="O763" s="13">
        <f>IF($N763="","",ROUND($N763-N($J763),2))</f>
        <v/>
      </c>
      <c r="P763" s="13">
        <f>IF(OR($F763="",$G763="",$I763=""),"",ABS($G763-$I763)*$F763)</f>
        <v/>
      </c>
      <c r="Q763" s="14">
        <f>IF(OR($O763="",$P763=""),"",IF($P763=0,"",$O763/$P763))</f>
        <v/>
      </c>
      <c r="R763" s="15">
        <f>IF(OR($B763="",$C763=""),"",ROUND(($C763-$B763)*1440,0))</f>
        <v/>
      </c>
      <c r="S763" s="16">
        <f>IF($O763="","",IF($O763&gt;0,"Win",IF($O763&lt;0,"Loss","Scratch")))</f>
        <v/>
      </c>
      <c r="T763" s="13">
        <f>IF($O763="","",SUM($O$2:$O763))</f>
        <v/>
      </c>
      <c r="U763" s="13">
        <f>IF($T763="","",$T763-MAX(0,MAX($T$2:$T763)))</f>
        <v/>
      </c>
    </row>
    <row r="764">
      <c r="A764" s="7" t="n"/>
      <c r="B764" s="8" t="n"/>
      <c r="C764" s="8" t="n"/>
      <c r="D764" s="9" t="n"/>
      <c r="E764" s="9" t="n"/>
      <c r="F764" s="10" t="n"/>
      <c r="G764" s="11" t="n"/>
      <c r="H764" s="11" t="n"/>
      <c r="I764" s="11" t="n"/>
      <c r="J764" s="12" t="n"/>
      <c r="K764" s="9" t="n"/>
      <c r="L764" s="9" t="n"/>
      <c r="M764" s="9" t="n"/>
      <c r="N764" s="13">
        <f>IF(OR($E764="",$F764="",$G764="",$H764=""),"",ROUND(($H764-$G764)*$F764*IF($E764="Short",-1,1),2))</f>
        <v/>
      </c>
      <c r="O764" s="13">
        <f>IF($N764="","",ROUND($N764-N($J764),2))</f>
        <v/>
      </c>
      <c r="P764" s="13">
        <f>IF(OR($F764="",$G764="",$I764=""),"",ABS($G764-$I764)*$F764)</f>
        <v/>
      </c>
      <c r="Q764" s="14">
        <f>IF(OR($O764="",$P764=""),"",IF($P764=0,"",$O764/$P764))</f>
        <v/>
      </c>
      <c r="R764" s="15">
        <f>IF(OR($B764="",$C764=""),"",ROUND(($C764-$B764)*1440,0))</f>
        <v/>
      </c>
      <c r="S764" s="16">
        <f>IF($O764="","",IF($O764&gt;0,"Win",IF($O764&lt;0,"Loss","Scratch")))</f>
        <v/>
      </c>
      <c r="T764" s="13">
        <f>IF($O764="","",SUM($O$2:$O764))</f>
        <v/>
      </c>
      <c r="U764" s="13">
        <f>IF($T764="","",$T764-MAX(0,MAX($T$2:$T764)))</f>
        <v/>
      </c>
    </row>
    <row r="765">
      <c r="A765" s="7" t="n"/>
      <c r="B765" s="8" t="n"/>
      <c r="C765" s="8" t="n"/>
      <c r="D765" s="9" t="n"/>
      <c r="E765" s="9" t="n"/>
      <c r="F765" s="10" t="n"/>
      <c r="G765" s="11" t="n"/>
      <c r="H765" s="11" t="n"/>
      <c r="I765" s="11" t="n"/>
      <c r="J765" s="12" t="n"/>
      <c r="K765" s="9" t="n"/>
      <c r="L765" s="9" t="n"/>
      <c r="M765" s="9" t="n"/>
      <c r="N765" s="13">
        <f>IF(OR($E765="",$F765="",$G765="",$H765=""),"",ROUND(($H765-$G765)*$F765*IF($E765="Short",-1,1),2))</f>
        <v/>
      </c>
      <c r="O765" s="13">
        <f>IF($N765="","",ROUND($N765-N($J765),2))</f>
        <v/>
      </c>
      <c r="P765" s="13">
        <f>IF(OR($F765="",$G765="",$I765=""),"",ABS($G765-$I765)*$F765)</f>
        <v/>
      </c>
      <c r="Q765" s="14">
        <f>IF(OR($O765="",$P765=""),"",IF($P765=0,"",$O765/$P765))</f>
        <v/>
      </c>
      <c r="R765" s="15">
        <f>IF(OR($B765="",$C765=""),"",ROUND(($C765-$B765)*1440,0))</f>
        <v/>
      </c>
      <c r="S765" s="16">
        <f>IF($O765="","",IF($O765&gt;0,"Win",IF($O765&lt;0,"Loss","Scratch")))</f>
        <v/>
      </c>
      <c r="T765" s="13">
        <f>IF($O765="","",SUM($O$2:$O765))</f>
        <v/>
      </c>
      <c r="U765" s="13">
        <f>IF($T765="","",$T765-MAX(0,MAX($T$2:$T765)))</f>
        <v/>
      </c>
    </row>
    <row r="766">
      <c r="A766" s="7" t="n"/>
      <c r="B766" s="8" t="n"/>
      <c r="C766" s="8" t="n"/>
      <c r="D766" s="9" t="n"/>
      <c r="E766" s="9" t="n"/>
      <c r="F766" s="10" t="n"/>
      <c r="G766" s="11" t="n"/>
      <c r="H766" s="11" t="n"/>
      <c r="I766" s="11" t="n"/>
      <c r="J766" s="12" t="n"/>
      <c r="K766" s="9" t="n"/>
      <c r="L766" s="9" t="n"/>
      <c r="M766" s="9" t="n"/>
      <c r="N766" s="13">
        <f>IF(OR($E766="",$F766="",$G766="",$H766=""),"",ROUND(($H766-$G766)*$F766*IF($E766="Short",-1,1),2))</f>
        <v/>
      </c>
      <c r="O766" s="13">
        <f>IF($N766="","",ROUND($N766-N($J766),2))</f>
        <v/>
      </c>
      <c r="P766" s="13">
        <f>IF(OR($F766="",$G766="",$I766=""),"",ABS($G766-$I766)*$F766)</f>
        <v/>
      </c>
      <c r="Q766" s="14">
        <f>IF(OR($O766="",$P766=""),"",IF($P766=0,"",$O766/$P766))</f>
        <v/>
      </c>
      <c r="R766" s="15">
        <f>IF(OR($B766="",$C766=""),"",ROUND(($C766-$B766)*1440,0))</f>
        <v/>
      </c>
      <c r="S766" s="16">
        <f>IF($O766="","",IF($O766&gt;0,"Win",IF($O766&lt;0,"Loss","Scratch")))</f>
        <v/>
      </c>
      <c r="T766" s="13">
        <f>IF($O766="","",SUM($O$2:$O766))</f>
        <v/>
      </c>
      <c r="U766" s="13">
        <f>IF($T766="","",$T766-MAX(0,MAX($T$2:$T766)))</f>
        <v/>
      </c>
    </row>
    <row r="767">
      <c r="A767" s="7" t="n"/>
      <c r="B767" s="8" t="n"/>
      <c r="C767" s="8" t="n"/>
      <c r="D767" s="9" t="n"/>
      <c r="E767" s="9" t="n"/>
      <c r="F767" s="10" t="n"/>
      <c r="G767" s="11" t="n"/>
      <c r="H767" s="11" t="n"/>
      <c r="I767" s="11" t="n"/>
      <c r="J767" s="12" t="n"/>
      <c r="K767" s="9" t="n"/>
      <c r="L767" s="9" t="n"/>
      <c r="M767" s="9" t="n"/>
      <c r="N767" s="13">
        <f>IF(OR($E767="",$F767="",$G767="",$H767=""),"",ROUND(($H767-$G767)*$F767*IF($E767="Short",-1,1),2))</f>
        <v/>
      </c>
      <c r="O767" s="13">
        <f>IF($N767="","",ROUND($N767-N($J767),2))</f>
        <v/>
      </c>
      <c r="P767" s="13">
        <f>IF(OR($F767="",$G767="",$I767=""),"",ABS($G767-$I767)*$F767)</f>
        <v/>
      </c>
      <c r="Q767" s="14">
        <f>IF(OR($O767="",$P767=""),"",IF($P767=0,"",$O767/$P767))</f>
        <v/>
      </c>
      <c r="R767" s="15">
        <f>IF(OR($B767="",$C767=""),"",ROUND(($C767-$B767)*1440,0))</f>
        <v/>
      </c>
      <c r="S767" s="16">
        <f>IF($O767="","",IF($O767&gt;0,"Win",IF($O767&lt;0,"Loss","Scratch")))</f>
        <v/>
      </c>
      <c r="T767" s="13">
        <f>IF($O767="","",SUM($O$2:$O767))</f>
        <v/>
      </c>
      <c r="U767" s="13">
        <f>IF($T767="","",$T767-MAX(0,MAX($T$2:$T767)))</f>
        <v/>
      </c>
    </row>
    <row r="768">
      <c r="A768" s="7" t="n"/>
      <c r="B768" s="8" t="n"/>
      <c r="C768" s="8" t="n"/>
      <c r="D768" s="9" t="n"/>
      <c r="E768" s="9" t="n"/>
      <c r="F768" s="10" t="n"/>
      <c r="G768" s="11" t="n"/>
      <c r="H768" s="11" t="n"/>
      <c r="I768" s="11" t="n"/>
      <c r="J768" s="12" t="n"/>
      <c r="K768" s="9" t="n"/>
      <c r="L768" s="9" t="n"/>
      <c r="M768" s="9" t="n"/>
      <c r="N768" s="13">
        <f>IF(OR($E768="",$F768="",$G768="",$H768=""),"",ROUND(($H768-$G768)*$F768*IF($E768="Short",-1,1),2))</f>
        <v/>
      </c>
      <c r="O768" s="13">
        <f>IF($N768="","",ROUND($N768-N($J768),2))</f>
        <v/>
      </c>
      <c r="P768" s="13">
        <f>IF(OR($F768="",$G768="",$I768=""),"",ABS($G768-$I768)*$F768)</f>
        <v/>
      </c>
      <c r="Q768" s="14">
        <f>IF(OR($O768="",$P768=""),"",IF($P768=0,"",$O768/$P768))</f>
        <v/>
      </c>
      <c r="R768" s="15">
        <f>IF(OR($B768="",$C768=""),"",ROUND(($C768-$B768)*1440,0))</f>
        <v/>
      </c>
      <c r="S768" s="16">
        <f>IF($O768="","",IF($O768&gt;0,"Win",IF($O768&lt;0,"Loss","Scratch")))</f>
        <v/>
      </c>
      <c r="T768" s="13">
        <f>IF($O768="","",SUM($O$2:$O768))</f>
        <v/>
      </c>
      <c r="U768" s="13">
        <f>IF($T768="","",$T768-MAX(0,MAX($T$2:$T768)))</f>
        <v/>
      </c>
    </row>
    <row r="769">
      <c r="A769" s="7" t="n"/>
      <c r="B769" s="8" t="n"/>
      <c r="C769" s="8" t="n"/>
      <c r="D769" s="9" t="n"/>
      <c r="E769" s="9" t="n"/>
      <c r="F769" s="10" t="n"/>
      <c r="G769" s="11" t="n"/>
      <c r="H769" s="11" t="n"/>
      <c r="I769" s="11" t="n"/>
      <c r="J769" s="12" t="n"/>
      <c r="K769" s="9" t="n"/>
      <c r="L769" s="9" t="n"/>
      <c r="M769" s="9" t="n"/>
      <c r="N769" s="13">
        <f>IF(OR($E769="",$F769="",$G769="",$H769=""),"",ROUND(($H769-$G769)*$F769*IF($E769="Short",-1,1),2))</f>
        <v/>
      </c>
      <c r="O769" s="13">
        <f>IF($N769="","",ROUND($N769-N($J769),2))</f>
        <v/>
      </c>
      <c r="P769" s="13">
        <f>IF(OR($F769="",$G769="",$I769=""),"",ABS($G769-$I769)*$F769)</f>
        <v/>
      </c>
      <c r="Q769" s="14">
        <f>IF(OR($O769="",$P769=""),"",IF($P769=0,"",$O769/$P769))</f>
        <v/>
      </c>
      <c r="R769" s="15">
        <f>IF(OR($B769="",$C769=""),"",ROUND(($C769-$B769)*1440,0))</f>
        <v/>
      </c>
      <c r="S769" s="16">
        <f>IF($O769="","",IF($O769&gt;0,"Win",IF($O769&lt;0,"Loss","Scratch")))</f>
        <v/>
      </c>
      <c r="T769" s="13">
        <f>IF($O769="","",SUM($O$2:$O769))</f>
        <v/>
      </c>
      <c r="U769" s="13">
        <f>IF($T769="","",$T769-MAX(0,MAX($T$2:$T769)))</f>
        <v/>
      </c>
    </row>
    <row r="770">
      <c r="A770" s="7" t="n"/>
      <c r="B770" s="8" t="n"/>
      <c r="C770" s="8" t="n"/>
      <c r="D770" s="9" t="n"/>
      <c r="E770" s="9" t="n"/>
      <c r="F770" s="10" t="n"/>
      <c r="G770" s="11" t="n"/>
      <c r="H770" s="11" t="n"/>
      <c r="I770" s="11" t="n"/>
      <c r="J770" s="12" t="n"/>
      <c r="K770" s="9" t="n"/>
      <c r="L770" s="9" t="n"/>
      <c r="M770" s="9" t="n"/>
      <c r="N770" s="13">
        <f>IF(OR($E770="",$F770="",$G770="",$H770=""),"",ROUND(($H770-$G770)*$F770*IF($E770="Short",-1,1),2))</f>
        <v/>
      </c>
      <c r="O770" s="13">
        <f>IF($N770="","",ROUND($N770-N($J770),2))</f>
        <v/>
      </c>
      <c r="P770" s="13">
        <f>IF(OR($F770="",$G770="",$I770=""),"",ABS($G770-$I770)*$F770)</f>
        <v/>
      </c>
      <c r="Q770" s="14">
        <f>IF(OR($O770="",$P770=""),"",IF($P770=0,"",$O770/$P770))</f>
        <v/>
      </c>
      <c r="R770" s="15">
        <f>IF(OR($B770="",$C770=""),"",ROUND(($C770-$B770)*1440,0))</f>
        <v/>
      </c>
      <c r="S770" s="16">
        <f>IF($O770="","",IF($O770&gt;0,"Win",IF($O770&lt;0,"Loss","Scratch")))</f>
        <v/>
      </c>
      <c r="T770" s="13">
        <f>IF($O770="","",SUM($O$2:$O770))</f>
        <v/>
      </c>
      <c r="U770" s="13">
        <f>IF($T770="","",$T770-MAX(0,MAX($T$2:$T770)))</f>
        <v/>
      </c>
    </row>
    <row r="771">
      <c r="A771" s="7" t="n"/>
      <c r="B771" s="8" t="n"/>
      <c r="C771" s="8" t="n"/>
      <c r="D771" s="9" t="n"/>
      <c r="E771" s="9" t="n"/>
      <c r="F771" s="10" t="n"/>
      <c r="G771" s="11" t="n"/>
      <c r="H771" s="11" t="n"/>
      <c r="I771" s="11" t="n"/>
      <c r="J771" s="12" t="n"/>
      <c r="K771" s="9" t="n"/>
      <c r="L771" s="9" t="n"/>
      <c r="M771" s="9" t="n"/>
      <c r="N771" s="13">
        <f>IF(OR($E771="",$F771="",$G771="",$H771=""),"",ROUND(($H771-$G771)*$F771*IF($E771="Short",-1,1),2))</f>
        <v/>
      </c>
      <c r="O771" s="13">
        <f>IF($N771="","",ROUND($N771-N($J771),2))</f>
        <v/>
      </c>
      <c r="P771" s="13">
        <f>IF(OR($F771="",$G771="",$I771=""),"",ABS($G771-$I771)*$F771)</f>
        <v/>
      </c>
      <c r="Q771" s="14">
        <f>IF(OR($O771="",$P771=""),"",IF($P771=0,"",$O771/$P771))</f>
        <v/>
      </c>
      <c r="R771" s="15">
        <f>IF(OR($B771="",$C771=""),"",ROUND(($C771-$B771)*1440,0))</f>
        <v/>
      </c>
      <c r="S771" s="16">
        <f>IF($O771="","",IF($O771&gt;0,"Win",IF($O771&lt;0,"Loss","Scratch")))</f>
        <v/>
      </c>
      <c r="T771" s="13">
        <f>IF($O771="","",SUM($O$2:$O771))</f>
        <v/>
      </c>
      <c r="U771" s="13">
        <f>IF($T771="","",$T771-MAX(0,MAX($T$2:$T771)))</f>
        <v/>
      </c>
    </row>
    <row r="772">
      <c r="A772" s="7" t="n"/>
      <c r="B772" s="8" t="n"/>
      <c r="C772" s="8" t="n"/>
      <c r="D772" s="9" t="n"/>
      <c r="E772" s="9" t="n"/>
      <c r="F772" s="10" t="n"/>
      <c r="G772" s="11" t="n"/>
      <c r="H772" s="11" t="n"/>
      <c r="I772" s="11" t="n"/>
      <c r="J772" s="12" t="n"/>
      <c r="K772" s="9" t="n"/>
      <c r="L772" s="9" t="n"/>
      <c r="M772" s="9" t="n"/>
      <c r="N772" s="13">
        <f>IF(OR($E772="",$F772="",$G772="",$H772=""),"",ROUND(($H772-$G772)*$F772*IF($E772="Short",-1,1),2))</f>
        <v/>
      </c>
      <c r="O772" s="13">
        <f>IF($N772="","",ROUND($N772-N($J772),2))</f>
        <v/>
      </c>
      <c r="P772" s="13">
        <f>IF(OR($F772="",$G772="",$I772=""),"",ABS($G772-$I772)*$F772)</f>
        <v/>
      </c>
      <c r="Q772" s="14">
        <f>IF(OR($O772="",$P772=""),"",IF($P772=0,"",$O772/$P772))</f>
        <v/>
      </c>
      <c r="R772" s="15">
        <f>IF(OR($B772="",$C772=""),"",ROUND(($C772-$B772)*1440,0))</f>
        <v/>
      </c>
      <c r="S772" s="16">
        <f>IF($O772="","",IF($O772&gt;0,"Win",IF($O772&lt;0,"Loss","Scratch")))</f>
        <v/>
      </c>
      <c r="T772" s="13">
        <f>IF($O772="","",SUM($O$2:$O772))</f>
        <v/>
      </c>
      <c r="U772" s="13">
        <f>IF($T772="","",$T772-MAX(0,MAX($T$2:$T772)))</f>
        <v/>
      </c>
    </row>
    <row r="773">
      <c r="A773" s="7" t="n"/>
      <c r="B773" s="8" t="n"/>
      <c r="C773" s="8" t="n"/>
      <c r="D773" s="9" t="n"/>
      <c r="E773" s="9" t="n"/>
      <c r="F773" s="10" t="n"/>
      <c r="G773" s="11" t="n"/>
      <c r="H773" s="11" t="n"/>
      <c r="I773" s="11" t="n"/>
      <c r="J773" s="12" t="n"/>
      <c r="K773" s="9" t="n"/>
      <c r="L773" s="9" t="n"/>
      <c r="M773" s="9" t="n"/>
      <c r="N773" s="13">
        <f>IF(OR($E773="",$F773="",$G773="",$H773=""),"",ROUND(($H773-$G773)*$F773*IF($E773="Short",-1,1),2))</f>
        <v/>
      </c>
      <c r="O773" s="13">
        <f>IF($N773="","",ROUND($N773-N($J773),2))</f>
        <v/>
      </c>
      <c r="P773" s="13">
        <f>IF(OR($F773="",$G773="",$I773=""),"",ABS($G773-$I773)*$F773)</f>
        <v/>
      </c>
      <c r="Q773" s="14">
        <f>IF(OR($O773="",$P773=""),"",IF($P773=0,"",$O773/$P773))</f>
        <v/>
      </c>
      <c r="R773" s="15">
        <f>IF(OR($B773="",$C773=""),"",ROUND(($C773-$B773)*1440,0))</f>
        <v/>
      </c>
      <c r="S773" s="16">
        <f>IF($O773="","",IF($O773&gt;0,"Win",IF($O773&lt;0,"Loss","Scratch")))</f>
        <v/>
      </c>
      <c r="T773" s="13">
        <f>IF($O773="","",SUM($O$2:$O773))</f>
        <v/>
      </c>
      <c r="U773" s="13">
        <f>IF($T773="","",$T773-MAX(0,MAX($T$2:$T773)))</f>
        <v/>
      </c>
    </row>
    <row r="774">
      <c r="A774" s="7" t="n"/>
      <c r="B774" s="8" t="n"/>
      <c r="C774" s="8" t="n"/>
      <c r="D774" s="9" t="n"/>
      <c r="E774" s="9" t="n"/>
      <c r="F774" s="10" t="n"/>
      <c r="G774" s="11" t="n"/>
      <c r="H774" s="11" t="n"/>
      <c r="I774" s="11" t="n"/>
      <c r="J774" s="12" t="n"/>
      <c r="K774" s="9" t="n"/>
      <c r="L774" s="9" t="n"/>
      <c r="M774" s="9" t="n"/>
      <c r="N774" s="13">
        <f>IF(OR($E774="",$F774="",$G774="",$H774=""),"",ROUND(($H774-$G774)*$F774*IF($E774="Short",-1,1),2))</f>
        <v/>
      </c>
      <c r="O774" s="13">
        <f>IF($N774="","",ROUND($N774-N($J774),2))</f>
        <v/>
      </c>
      <c r="P774" s="13">
        <f>IF(OR($F774="",$G774="",$I774=""),"",ABS($G774-$I774)*$F774)</f>
        <v/>
      </c>
      <c r="Q774" s="14">
        <f>IF(OR($O774="",$P774=""),"",IF($P774=0,"",$O774/$P774))</f>
        <v/>
      </c>
      <c r="R774" s="15">
        <f>IF(OR($B774="",$C774=""),"",ROUND(($C774-$B774)*1440,0))</f>
        <v/>
      </c>
      <c r="S774" s="16">
        <f>IF($O774="","",IF($O774&gt;0,"Win",IF($O774&lt;0,"Loss","Scratch")))</f>
        <v/>
      </c>
      <c r="T774" s="13">
        <f>IF($O774="","",SUM($O$2:$O774))</f>
        <v/>
      </c>
      <c r="U774" s="13">
        <f>IF($T774="","",$T774-MAX(0,MAX($T$2:$T774)))</f>
        <v/>
      </c>
    </row>
    <row r="775">
      <c r="A775" s="7" t="n"/>
      <c r="B775" s="8" t="n"/>
      <c r="C775" s="8" t="n"/>
      <c r="D775" s="9" t="n"/>
      <c r="E775" s="9" t="n"/>
      <c r="F775" s="10" t="n"/>
      <c r="G775" s="11" t="n"/>
      <c r="H775" s="11" t="n"/>
      <c r="I775" s="11" t="n"/>
      <c r="J775" s="12" t="n"/>
      <c r="K775" s="9" t="n"/>
      <c r="L775" s="9" t="n"/>
      <c r="M775" s="9" t="n"/>
      <c r="N775" s="13">
        <f>IF(OR($E775="",$F775="",$G775="",$H775=""),"",ROUND(($H775-$G775)*$F775*IF($E775="Short",-1,1),2))</f>
        <v/>
      </c>
      <c r="O775" s="13">
        <f>IF($N775="","",ROUND($N775-N($J775),2))</f>
        <v/>
      </c>
      <c r="P775" s="13">
        <f>IF(OR($F775="",$G775="",$I775=""),"",ABS($G775-$I775)*$F775)</f>
        <v/>
      </c>
      <c r="Q775" s="14">
        <f>IF(OR($O775="",$P775=""),"",IF($P775=0,"",$O775/$P775))</f>
        <v/>
      </c>
      <c r="R775" s="15">
        <f>IF(OR($B775="",$C775=""),"",ROUND(($C775-$B775)*1440,0))</f>
        <v/>
      </c>
      <c r="S775" s="16">
        <f>IF($O775="","",IF($O775&gt;0,"Win",IF($O775&lt;0,"Loss","Scratch")))</f>
        <v/>
      </c>
      <c r="T775" s="13">
        <f>IF($O775="","",SUM($O$2:$O775))</f>
        <v/>
      </c>
      <c r="U775" s="13">
        <f>IF($T775="","",$T775-MAX(0,MAX($T$2:$T775)))</f>
        <v/>
      </c>
    </row>
    <row r="776">
      <c r="A776" s="7" t="n"/>
      <c r="B776" s="8" t="n"/>
      <c r="C776" s="8" t="n"/>
      <c r="D776" s="9" t="n"/>
      <c r="E776" s="9" t="n"/>
      <c r="F776" s="10" t="n"/>
      <c r="G776" s="11" t="n"/>
      <c r="H776" s="11" t="n"/>
      <c r="I776" s="11" t="n"/>
      <c r="J776" s="12" t="n"/>
      <c r="K776" s="9" t="n"/>
      <c r="L776" s="9" t="n"/>
      <c r="M776" s="9" t="n"/>
      <c r="N776" s="13">
        <f>IF(OR($E776="",$F776="",$G776="",$H776=""),"",ROUND(($H776-$G776)*$F776*IF($E776="Short",-1,1),2))</f>
        <v/>
      </c>
      <c r="O776" s="13">
        <f>IF($N776="","",ROUND($N776-N($J776),2))</f>
        <v/>
      </c>
      <c r="P776" s="13">
        <f>IF(OR($F776="",$G776="",$I776=""),"",ABS($G776-$I776)*$F776)</f>
        <v/>
      </c>
      <c r="Q776" s="14">
        <f>IF(OR($O776="",$P776=""),"",IF($P776=0,"",$O776/$P776))</f>
        <v/>
      </c>
      <c r="R776" s="15">
        <f>IF(OR($B776="",$C776=""),"",ROUND(($C776-$B776)*1440,0))</f>
        <v/>
      </c>
      <c r="S776" s="16">
        <f>IF($O776="","",IF($O776&gt;0,"Win",IF($O776&lt;0,"Loss","Scratch")))</f>
        <v/>
      </c>
      <c r="T776" s="13">
        <f>IF($O776="","",SUM($O$2:$O776))</f>
        <v/>
      </c>
      <c r="U776" s="13">
        <f>IF($T776="","",$T776-MAX(0,MAX($T$2:$T776)))</f>
        <v/>
      </c>
    </row>
    <row r="777">
      <c r="A777" s="7" t="n"/>
      <c r="B777" s="8" t="n"/>
      <c r="C777" s="8" t="n"/>
      <c r="D777" s="9" t="n"/>
      <c r="E777" s="9" t="n"/>
      <c r="F777" s="10" t="n"/>
      <c r="G777" s="11" t="n"/>
      <c r="H777" s="11" t="n"/>
      <c r="I777" s="11" t="n"/>
      <c r="J777" s="12" t="n"/>
      <c r="K777" s="9" t="n"/>
      <c r="L777" s="9" t="n"/>
      <c r="M777" s="9" t="n"/>
      <c r="N777" s="13">
        <f>IF(OR($E777="",$F777="",$G777="",$H777=""),"",ROUND(($H777-$G777)*$F777*IF($E777="Short",-1,1),2))</f>
        <v/>
      </c>
      <c r="O777" s="13">
        <f>IF($N777="","",ROUND($N777-N($J777),2))</f>
        <v/>
      </c>
      <c r="P777" s="13">
        <f>IF(OR($F777="",$G777="",$I777=""),"",ABS($G777-$I777)*$F777)</f>
        <v/>
      </c>
      <c r="Q777" s="14">
        <f>IF(OR($O777="",$P777=""),"",IF($P777=0,"",$O777/$P777))</f>
        <v/>
      </c>
      <c r="R777" s="15">
        <f>IF(OR($B777="",$C777=""),"",ROUND(($C777-$B777)*1440,0))</f>
        <v/>
      </c>
      <c r="S777" s="16">
        <f>IF($O777="","",IF($O777&gt;0,"Win",IF($O777&lt;0,"Loss","Scratch")))</f>
        <v/>
      </c>
      <c r="T777" s="13">
        <f>IF($O777="","",SUM($O$2:$O777))</f>
        <v/>
      </c>
      <c r="U777" s="13">
        <f>IF($T777="","",$T777-MAX(0,MAX($T$2:$T777)))</f>
        <v/>
      </c>
    </row>
    <row r="778">
      <c r="A778" s="7" t="n"/>
      <c r="B778" s="8" t="n"/>
      <c r="C778" s="8" t="n"/>
      <c r="D778" s="9" t="n"/>
      <c r="E778" s="9" t="n"/>
      <c r="F778" s="10" t="n"/>
      <c r="G778" s="11" t="n"/>
      <c r="H778" s="11" t="n"/>
      <c r="I778" s="11" t="n"/>
      <c r="J778" s="12" t="n"/>
      <c r="K778" s="9" t="n"/>
      <c r="L778" s="9" t="n"/>
      <c r="M778" s="9" t="n"/>
      <c r="N778" s="13">
        <f>IF(OR($E778="",$F778="",$G778="",$H778=""),"",ROUND(($H778-$G778)*$F778*IF($E778="Short",-1,1),2))</f>
        <v/>
      </c>
      <c r="O778" s="13">
        <f>IF($N778="","",ROUND($N778-N($J778),2))</f>
        <v/>
      </c>
      <c r="P778" s="13">
        <f>IF(OR($F778="",$G778="",$I778=""),"",ABS($G778-$I778)*$F778)</f>
        <v/>
      </c>
      <c r="Q778" s="14">
        <f>IF(OR($O778="",$P778=""),"",IF($P778=0,"",$O778/$P778))</f>
        <v/>
      </c>
      <c r="R778" s="15">
        <f>IF(OR($B778="",$C778=""),"",ROUND(($C778-$B778)*1440,0))</f>
        <v/>
      </c>
      <c r="S778" s="16">
        <f>IF($O778="","",IF($O778&gt;0,"Win",IF($O778&lt;0,"Loss","Scratch")))</f>
        <v/>
      </c>
      <c r="T778" s="13">
        <f>IF($O778="","",SUM($O$2:$O778))</f>
        <v/>
      </c>
      <c r="U778" s="13">
        <f>IF($T778="","",$T778-MAX(0,MAX($T$2:$T778)))</f>
        <v/>
      </c>
    </row>
    <row r="779">
      <c r="A779" s="7" t="n"/>
      <c r="B779" s="8" t="n"/>
      <c r="C779" s="8" t="n"/>
      <c r="D779" s="9" t="n"/>
      <c r="E779" s="9" t="n"/>
      <c r="F779" s="10" t="n"/>
      <c r="G779" s="11" t="n"/>
      <c r="H779" s="11" t="n"/>
      <c r="I779" s="11" t="n"/>
      <c r="J779" s="12" t="n"/>
      <c r="K779" s="9" t="n"/>
      <c r="L779" s="9" t="n"/>
      <c r="M779" s="9" t="n"/>
      <c r="N779" s="13">
        <f>IF(OR($E779="",$F779="",$G779="",$H779=""),"",ROUND(($H779-$G779)*$F779*IF($E779="Short",-1,1),2))</f>
        <v/>
      </c>
      <c r="O779" s="13">
        <f>IF($N779="","",ROUND($N779-N($J779),2))</f>
        <v/>
      </c>
      <c r="P779" s="13">
        <f>IF(OR($F779="",$G779="",$I779=""),"",ABS($G779-$I779)*$F779)</f>
        <v/>
      </c>
      <c r="Q779" s="14">
        <f>IF(OR($O779="",$P779=""),"",IF($P779=0,"",$O779/$P779))</f>
        <v/>
      </c>
      <c r="R779" s="15">
        <f>IF(OR($B779="",$C779=""),"",ROUND(($C779-$B779)*1440,0))</f>
        <v/>
      </c>
      <c r="S779" s="16">
        <f>IF($O779="","",IF($O779&gt;0,"Win",IF($O779&lt;0,"Loss","Scratch")))</f>
        <v/>
      </c>
      <c r="T779" s="13">
        <f>IF($O779="","",SUM($O$2:$O779))</f>
        <v/>
      </c>
      <c r="U779" s="13">
        <f>IF($T779="","",$T779-MAX(0,MAX($T$2:$T779)))</f>
        <v/>
      </c>
    </row>
    <row r="780">
      <c r="A780" s="7" t="n"/>
      <c r="B780" s="8" t="n"/>
      <c r="C780" s="8" t="n"/>
      <c r="D780" s="9" t="n"/>
      <c r="E780" s="9" t="n"/>
      <c r="F780" s="10" t="n"/>
      <c r="G780" s="11" t="n"/>
      <c r="H780" s="11" t="n"/>
      <c r="I780" s="11" t="n"/>
      <c r="J780" s="12" t="n"/>
      <c r="K780" s="9" t="n"/>
      <c r="L780" s="9" t="n"/>
      <c r="M780" s="9" t="n"/>
      <c r="N780" s="13">
        <f>IF(OR($E780="",$F780="",$G780="",$H780=""),"",ROUND(($H780-$G780)*$F780*IF($E780="Short",-1,1),2))</f>
        <v/>
      </c>
      <c r="O780" s="13">
        <f>IF($N780="","",ROUND($N780-N($J780),2))</f>
        <v/>
      </c>
      <c r="P780" s="13">
        <f>IF(OR($F780="",$G780="",$I780=""),"",ABS($G780-$I780)*$F780)</f>
        <v/>
      </c>
      <c r="Q780" s="14">
        <f>IF(OR($O780="",$P780=""),"",IF($P780=0,"",$O780/$P780))</f>
        <v/>
      </c>
      <c r="R780" s="15">
        <f>IF(OR($B780="",$C780=""),"",ROUND(($C780-$B780)*1440,0))</f>
        <v/>
      </c>
      <c r="S780" s="16">
        <f>IF($O780="","",IF($O780&gt;0,"Win",IF($O780&lt;0,"Loss","Scratch")))</f>
        <v/>
      </c>
      <c r="T780" s="13">
        <f>IF($O780="","",SUM($O$2:$O780))</f>
        <v/>
      </c>
      <c r="U780" s="13">
        <f>IF($T780="","",$T780-MAX(0,MAX($T$2:$T780)))</f>
        <v/>
      </c>
    </row>
    <row r="781">
      <c r="A781" s="7" t="n"/>
      <c r="B781" s="8" t="n"/>
      <c r="C781" s="8" t="n"/>
      <c r="D781" s="9" t="n"/>
      <c r="E781" s="9" t="n"/>
      <c r="F781" s="10" t="n"/>
      <c r="G781" s="11" t="n"/>
      <c r="H781" s="11" t="n"/>
      <c r="I781" s="11" t="n"/>
      <c r="J781" s="12" t="n"/>
      <c r="K781" s="9" t="n"/>
      <c r="L781" s="9" t="n"/>
      <c r="M781" s="9" t="n"/>
      <c r="N781" s="13">
        <f>IF(OR($E781="",$F781="",$G781="",$H781=""),"",ROUND(($H781-$G781)*$F781*IF($E781="Short",-1,1),2))</f>
        <v/>
      </c>
      <c r="O781" s="13">
        <f>IF($N781="","",ROUND($N781-N($J781),2))</f>
        <v/>
      </c>
      <c r="P781" s="13">
        <f>IF(OR($F781="",$G781="",$I781=""),"",ABS($G781-$I781)*$F781)</f>
        <v/>
      </c>
      <c r="Q781" s="14">
        <f>IF(OR($O781="",$P781=""),"",IF($P781=0,"",$O781/$P781))</f>
        <v/>
      </c>
      <c r="R781" s="15">
        <f>IF(OR($B781="",$C781=""),"",ROUND(($C781-$B781)*1440,0))</f>
        <v/>
      </c>
      <c r="S781" s="16">
        <f>IF($O781="","",IF($O781&gt;0,"Win",IF($O781&lt;0,"Loss","Scratch")))</f>
        <v/>
      </c>
      <c r="T781" s="13">
        <f>IF($O781="","",SUM($O$2:$O781))</f>
        <v/>
      </c>
      <c r="U781" s="13">
        <f>IF($T781="","",$T781-MAX(0,MAX($T$2:$T781)))</f>
        <v/>
      </c>
    </row>
    <row r="782">
      <c r="A782" s="7" t="n"/>
      <c r="B782" s="8" t="n"/>
      <c r="C782" s="8" t="n"/>
      <c r="D782" s="9" t="n"/>
      <c r="E782" s="9" t="n"/>
      <c r="F782" s="10" t="n"/>
      <c r="G782" s="11" t="n"/>
      <c r="H782" s="11" t="n"/>
      <c r="I782" s="11" t="n"/>
      <c r="J782" s="12" t="n"/>
      <c r="K782" s="9" t="n"/>
      <c r="L782" s="9" t="n"/>
      <c r="M782" s="9" t="n"/>
      <c r="N782" s="13">
        <f>IF(OR($E782="",$F782="",$G782="",$H782=""),"",ROUND(($H782-$G782)*$F782*IF($E782="Short",-1,1),2))</f>
        <v/>
      </c>
      <c r="O782" s="13">
        <f>IF($N782="","",ROUND($N782-N($J782),2))</f>
        <v/>
      </c>
      <c r="P782" s="13">
        <f>IF(OR($F782="",$G782="",$I782=""),"",ABS($G782-$I782)*$F782)</f>
        <v/>
      </c>
      <c r="Q782" s="14">
        <f>IF(OR($O782="",$P782=""),"",IF($P782=0,"",$O782/$P782))</f>
        <v/>
      </c>
      <c r="R782" s="15">
        <f>IF(OR($B782="",$C782=""),"",ROUND(($C782-$B782)*1440,0))</f>
        <v/>
      </c>
      <c r="S782" s="16">
        <f>IF($O782="","",IF($O782&gt;0,"Win",IF($O782&lt;0,"Loss","Scratch")))</f>
        <v/>
      </c>
      <c r="T782" s="13">
        <f>IF($O782="","",SUM($O$2:$O782))</f>
        <v/>
      </c>
      <c r="U782" s="13">
        <f>IF($T782="","",$T782-MAX(0,MAX($T$2:$T782)))</f>
        <v/>
      </c>
    </row>
    <row r="783">
      <c r="A783" s="7" t="n"/>
      <c r="B783" s="8" t="n"/>
      <c r="C783" s="8" t="n"/>
      <c r="D783" s="9" t="n"/>
      <c r="E783" s="9" t="n"/>
      <c r="F783" s="10" t="n"/>
      <c r="G783" s="11" t="n"/>
      <c r="H783" s="11" t="n"/>
      <c r="I783" s="11" t="n"/>
      <c r="J783" s="12" t="n"/>
      <c r="K783" s="9" t="n"/>
      <c r="L783" s="9" t="n"/>
      <c r="M783" s="9" t="n"/>
      <c r="N783" s="13">
        <f>IF(OR($E783="",$F783="",$G783="",$H783=""),"",ROUND(($H783-$G783)*$F783*IF($E783="Short",-1,1),2))</f>
        <v/>
      </c>
      <c r="O783" s="13">
        <f>IF($N783="","",ROUND($N783-N($J783),2))</f>
        <v/>
      </c>
      <c r="P783" s="13">
        <f>IF(OR($F783="",$G783="",$I783=""),"",ABS($G783-$I783)*$F783)</f>
        <v/>
      </c>
      <c r="Q783" s="14">
        <f>IF(OR($O783="",$P783=""),"",IF($P783=0,"",$O783/$P783))</f>
        <v/>
      </c>
      <c r="R783" s="15">
        <f>IF(OR($B783="",$C783=""),"",ROUND(($C783-$B783)*1440,0))</f>
        <v/>
      </c>
      <c r="S783" s="16">
        <f>IF($O783="","",IF($O783&gt;0,"Win",IF($O783&lt;0,"Loss","Scratch")))</f>
        <v/>
      </c>
      <c r="T783" s="13">
        <f>IF($O783="","",SUM($O$2:$O783))</f>
        <v/>
      </c>
      <c r="U783" s="13">
        <f>IF($T783="","",$T783-MAX(0,MAX($T$2:$T783)))</f>
        <v/>
      </c>
    </row>
    <row r="784">
      <c r="A784" s="7" t="n"/>
      <c r="B784" s="8" t="n"/>
      <c r="C784" s="8" t="n"/>
      <c r="D784" s="9" t="n"/>
      <c r="E784" s="9" t="n"/>
      <c r="F784" s="10" t="n"/>
      <c r="G784" s="11" t="n"/>
      <c r="H784" s="11" t="n"/>
      <c r="I784" s="11" t="n"/>
      <c r="J784" s="12" t="n"/>
      <c r="K784" s="9" t="n"/>
      <c r="L784" s="9" t="n"/>
      <c r="M784" s="9" t="n"/>
      <c r="N784" s="13">
        <f>IF(OR($E784="",$F784="",$G784="",$H784=""),"",ROUND(($H784-$G784)*$F784*IF($E784="Short",-1,1),2))</f>
        <v/>
      </c>
      <c r="O784" s="13">
        <f>IF($N784="","",ROUND($N784-N($J784),2))</f>
        <v/>
      </c>
      <c r="P784" s="13">
        <f>IF(OR($F784="",$G784="",$I784=""),"",ABS($G784-$I784)*$F784)</f>
        <v/>
      </c>
      <c r="Q784" s="14">
        <f>IF(OR($O784="",$P784=""),"",IF($P784=0,"",$O784/$P784))</f>
        <v/>
      </c>
      <c r="R784" s="15">
        <f>IF(OR($B784="",$C784=""),"",ROUND(($C784-$B784)*1440,0))</f>
        <v/>
      </c>
      <c r="S784" s="16">
        <f>IF($O784="","",IF($O784&gt;0,"Win",IF($O784&lt;0,"Loss","Scratch")))</f>
        <v/>
      </c>
      <c r="T784" s="13">
        <f>IF($O784="","",SUM($O$2:$O784))</f>
        <v/>
      </c>
      <c r="U784" s="13">
        <f>IF($T784="","",$T784-MAX(0,MAX($T$2:$T784)))</f>
        <v/>
      </c>
    </row>
    <row r="785">
      <c r="A785" s="7" t="n"/>
      <c r="B785" s="8" t="n"/>
      <c r="C785" s="8" t="n"/>
      <c r="D785" s="9" t="n"/>
      <c r="E785" s="9" t="n"/>
      <c r="F785" s="10" t="n"/>
      <c r="G785" s="11" t="n"/>
      <c r="H785" s="11" t="n"/>
      <c r="I785" s="11" t="n"/>
      <c r="J785" s="12" t="n"/>
      <c r="K785" s="9" t="n"/>
      <c r="L785" s="9" t="n"/>
      <c r="M785" s="9" t="n"/>
      <c r="N785" s="13">
        <f>IF(OR($E785="",$F785="",$G785="",$H785=""),"",ROUND(($H785-$G785)*$F785*IF($E785="Short",-1,1),2))</f>
        <v/>
      </c>
      <c r="O785" s="13">
        <f>IF($N785="","",ROUND($N785-N($J785),2))</f>
        <v/>
      </c>
      <c r="P785" s="13">
        <f>IF(OR($F785="",$G785="",$I785=""),"",ABS($G785-$I785)*$F785)</f>
        <v/>
      </c>
      <c r="Q785" s="14">
        <f>IF(OR($O785="",$P785=""),"",IF($P785=0,"",$O785/$P785))</f>
        <v/>
      </c>
      <c r="R785" s="15">
        <f>IF(OR($B785="",$C785=""),"",ROUND(($C785-$B785)*1440,0))</f>
        <v/>
      </c>
      <c r="S785" s="16">
        <f>IF($O785="","",IF($O785&gt;0,"Win",IF($O785&lt;0,"Loss","Scratch")))</f>
        <v/>
      </c>
      <c r="T785" s="13">
        <f>IF($O785="","",SUM($O$2:$O785))</f>
        <v/>
      </c>
      <c r="U785" s="13">
        <f>IF($T785="","",$T785-MAX(0,MAX($T$2:$T785)))</f>
        <v/>
      </c>
    </row>
    <row r="786">
      <c r="A786" s="7" t="n"/>
      <c r="B786" s="8" t="n"/>
      <c r="C786" s="8" t="n"/>
      <c r="D786" s="9" t="n"/>
      <c r="E786" s="9" t="n"/>
      <c r="F786" s="10" t="n"/>
      <c r="G786" s="11" t="n"/>
      <c r="H786" s="11" t="n"/>
      <c r="I786" s="11" t="n"/>
      <c r="J786" s="12" t="n"/>
      <c r="K786" s="9" t="n"/>
      <c r="L786" s="9" t="n"/>
      <c r="M786" s="9" t="n"/>
      <c r="N786" s="13">
        <f>IF(OR($E786="",$F786="",$G786="",$H786=""),"",ROUND(($H786-$G786)*$F786*IF($E786="Short",-1,1),2))</f>
        <v/>
      </c>
      <c r="O786" s="13">
        <f>IF($N786="","",ROUND($N786-N($J786),2))</f>
        <v/>
      </c>
      <c r="P786" s="13">
        <f>IF(OR($F786="",$G786="",$I786=""),"",ABS($G786-$I786)*$F786)</f>
        <v/>
      </c>
      <c r="Q786" s="14">
        <f>IF(OR($O786="",$P786=""),"",IF($P786=0,"",$O786/$P786))</f>
        <v/>
      </c>
      <c r="R786" s="15">
        <f>IF(OR($B786="",$C786=""),"",ROUND(($C786-$B786)*1440,0))</f>
        <v/>
      </c>
      <c r="S786" s="16">
        <f>IF($O786="","",IF($O786&gt;0,"Win",IF($O786&lt;0,"Loss","Scratch")))</f>
        <v/>
      </c>
      <c r="T786" s="13">
        <f>IF($O786="","",SUM($O$2:$O786))</f>
        <v/>
      </c>
      <c r="U786" s="13">
        <f>IF($T786="","",$T786-MAX(0,MAX($T$2:$T786)))</f>
        <v/>
      </c>
    </row>
    <row r="787">
      <c r="A787" s="7" t="n"/>
      <c r="B787" s="8" t="n"/>
      <c r="C787" s="8" t="n"/>
      <c r="D787" s="9" t="n"/>
      <c r="E787" s="9" t="n"/>
      <c r="F787" s="10" t="n"/>
      <c r="G787" s="11" t="n"/>
      <c r="H787" s="11" t="n"/>
      <c r="I787" s="11" t="n"/>
      <c r="J787" s="12" t="n"/>
      <c r="K787" s="9" t="n"/>
      <c r="L787" s="9" t="n"/>
      <c r="M787" s="9" t="n"/>
      <c r="N787" s="13">
        <f>IF(OR($E787="",$F787="",$G787="",$H787=""),"",ROUND(($H787-$G787)*$F787*IF($E787="Short",-1,1),2))</f>
        <v/>
      </c>
      <c r="O787" s="13">
        <f>IF($N787="","",ROUND($N787-N($J787),2))</f>
        <v/>
      </c>
      <c r="P787" s="13">
        <f>IF(OR($F787="",$G787="",$I787=""),"",ABS($G787-$I787)*$F787)</f>
        <v/>
      </c>
      <c r="Q787" s="14">
        <f>IF(OR($O787="",$P787=""),"",IF($P787=0,"",$O787/$P787))</f>
        <v/>
      </c>
      <c r="R787" s="15">
        <f>IF(OR($B787="",$C787=""),"",ROUND(($C787-$B787)*1440,0))</f>
        <v/>
      </c>
      <c r="S787" s="16">
        <f>IF($O787="","",IF($O787&gt;0,"Win",IF($O787&lt;0,"Loss","Scratch")))</f>
        <v/>
      </c>
      <c r="T787" s="13">
        <f>IF($O787="","",SUM($O$2:$O787))</f>
        <v/>
      </c>
      <c r="U787" s="13">
        <f>IF($T787="","",$T787-MAX(0,MAX($T$2:$T787)))</f>
        <v/>
      </c>
    </row>
    <row r="788">
      <c r="A788" s="7" t="n"/>
      <c r="B788" s="8" t="n"/>
      <c r="C788" s="8" t="n"/>
      <c r="D788" s="9" t="n"/>
      <c r="E788" s="9" t="n"/>
      <c r="F788" s="10" t="n"/>
      <c r="G788" s="11" t="n"/>
      <c r="H788" s="11" t="n"/>
      <c r="I788" s="11" t="n"/>
      <c r="J788" s="12" t="n"/>
      <c r="K788" s="9" t="n"/>
      <c r="L788" s="9" t="n"/>
      <c r="M788" s="9" t="n"/>
      <c r="N788" s="13">
        <f>IF(OR($E788="",$F788="",$G788="",$H788=""),"",ROUND(($H788-$G788)*$F788*IF($E788="Short",-1,1),2))</f>
        <v/>
      </c>
      <c r="O788" s="13">
        <f>IF($N788="","",ROUND($N788-N($J788),2))</f>
        <v/>
      </c>
      <c r="P788" s="13">
        <f>IF(OR($F788="",$G788="",$I788=""),"",ABS($G788-$I788)*$F788)</f>
        <v/>
      </c>
      <c r="Q788" s="14">
        <f>IF(OR($O788="",$P788=""),"",IF($P788=0,"",$O788/$P788))</f>
        <v/>
      </c>
      <c r="R788" s="15">
        <f>IF(OR($B788="",$C788=""),"",ROUND(($C788-$B788)*1440,0))</f>
        <v/>
      </c>
      <c r="S788" s="16">
        <f>IF($O788="","",IF($O788&gt;0,"Win",IF($O788&lt;0,"Loss","Scratch")))</f>
        <v/>
      </c>
      <c r="T788" s="13">
        <f>IF($O788="","",SUM($O$2:$O788))</f>
        <v/>
      </c>
      <c r="U788" s="13">
        <f>IF($T788="","",$T788-MAX(0,MAX($T$2:$T788)))</f>
        <v/>
      </c>
    </row>
    <row r="789">
      <c r="A789" s="7" t="n"/>
      <c r="B789" s="8" t="n"/>
      <c r="C789" s="8" t="n"/>
      <c r="D789" s="9" t="n"/>
      <c r="E789" s="9" t="n"/>
      <c r="F789" s="10" t="n"/>
      <c r="G789" s="11" t="n"/>
      <c r="H789" s="11" t="n"/>
      <c r="I789" s="11" t="n"/>
      <c r="J789" s="12" t="n"/>
      <c r="K789" s="9" t="n"/>
      <c r="L789" s="9" t="n"/>
      <c r="M789" s="9" t="n"/>
      <c r="N789" s="13">
        <f>IF(OR($E789="",$F789="",$G789="",$H789=""),"",ROUND(($H789-$G789)*$F789*IF($E789="Short",-1,1),2))</f>
        <v/>
      </c>
      <c r="O789" s="13">
        <f>IF($N789="","",ROUND($N789-N($J789),2))</f>
        <v/>
      </c>
      <c r="P789" s="13">
        <f>IF(OR($F789="",$G789="",$I789=""),"",ABS($G789-$I789)*$F789)</f>
        <v/>
      </c>
      <c r="Q789" s="14">
        <f>IF(OR($O789="",$P789=""),"",IF($P789=0,"",$O789/$P789))</f>
        <v/>
      </c>
      <c r="R789" s="15">
        <f>IF(OR($B789="",$C789=""),"",ROUND(($C789-$B789)*1440,0))</f>
        <v/>
      </c>
      <c r="S789" s="16">
        <f>IF($O789="","",IF($O789&gt;0,"Win",IF($O789&lt;0,"Loss","Scratch")))</f>
        <v/>
      </c>
      <c r="T789" s="13">
        <f>IF($O789="","",SUM($O$2:$O789))</f>
        <v/>
      </c>
      <c r="U789" s="13">
        <f>IF($T789="","",$T789-MAX(0,MAX($T$2:$T789)))</f>
        <v/>
      </c>
    </row>
    <row r="790">
      <c r="A790" s="7" t="n"/>
      <c r="B790" s="8" t="n"/>
      <c r="C790" s="8" t="n"/>
      <c r="D790" s="9" t="n"/>
      <c r="E790" s="9" t="n"/>
      <c r="F790" s="10" t="n"/>
      <c r="G790" s="11" t="n"/>
      <c r="H790" s="11" t="n"/>
      <c r="I790" s="11" t="n"/>
      <c r="J790" s="12" t="n"/>
      <c r="K790" s="9" t="n"/>
      <c r="L790" s="9" t="n"/>
      <c r="M790" s="9" t="n"/>
      <c r="N790" s="13">
        <f>IF(OR($E790="",$F790="",$G790="",$H790=""),"",ROUND(($H790-$G790)*$F790*IF($E790="Short",-1,1),2))</f>
        <v/>
      </c>
      <c r="O790" s="13">
        <f>IF($N790="","",ROUND($N790-N($J790),2))</f>
        <v/>
      </c>
      <c r="P790" s="13">
        <f>IF(OR($F790="",$G790="",$I790=""),"",ABS($G790-$I790)*$F790)</f>
        <v/>
      </c>
      <c r="Q790" s="14">
        <f>IF(OR($O790="",$P790=""),"",IF($P790=0,"",$O790/$P790))</f>
        <v/>
      </c>
      <c r="R790" s="15">
        <f>IF(OR($B790="",$C790=""),"",ROUND(($C790-$B790)*1440,0))</f>
        <v/>
      </c>
      <c r="S790" s="16">
        <f>IF($O790="","",IF($O790&gt;0,"Win",IF($O790&lt;0,"Loss","Scratch")))</f>
        <v/>
      </c>
      <c r="T790" s="13">
        <f>IF($O790="","",SUM($O$2:$O790))</f>
        <v/>
      </c>
      <c r="U790" s="13">
        <f>IF($T790="","",$T790-MAX(0,MAX($T$2:$T790)))</f>
        <v/>
      </c>
    </row>
    <row r="791">
      <c r="A791" s="7" t="n"/>
      <c r="B791" s="8" t="n"/>
      <c r="C791" s="8" t="n"/>
      <c r="D791" s="9" t="n"/>
      <c r="E791" s="9" t="n"/>
      <c r="F791" s="10" t="n"/>
      <c r="G791" s="11" t="n"/>
      <c r="H791" s="11" t="n"/>
      <c r="I791" s="11" t="n"/>
      <c r="J791" s="12" t="n"/>
      <c r="K791" s="9" t="n"/>
      <c r="L791" s="9" t="n"/>
      <c r="M791" s="9" t="n"/>
      <c r="N791" s="13">
        <f>IF(OR($E791="",$F791="",$G791="",$H791=""),"",ROUND(($H791-$G791)*$F791*IF($E791="Short",-1,1),2))</f>
        <v/>
      </c>
      <c r="O791" s="13">
        <f>IF($N791="","",ROUND($N791-N($J791),2))</f>
        <v/>
      </c>
      <c r="P791" s="13">
        <f>IF(OR($F791="",$G791="",$I791=""),"",ABS($G791-$I791)*$F791)</f>
        <v/>
      </c>
      <c r="Q791" s="14">
        <f>IF(OR($O791="",$P791=""),"",IF($P791=0,"",$O791/$P791))</f>
        <v/>
      </c>
      <c r="R791" s="15">
        <f>IF(OR($B791="",$C791=""),"",ROUND(($C791-$B791)*1440,0))</f>
        <v/>
      </c>
      <c r="S791" s="16">
        <f>IF($O791="","",IF($O791&gt;0,"Win",IF($O791&lt;0,"Loss","Scratch")))</f>
        <v/>
      </c>
      <c r="T791" s="13">
        <f>IF($O791="","",SUM($O$2:$O791))</f>
        <v/>
      </c>
      <c r="U791" s="13">
        <f>IF($T791="","",$T791-MAX(0,MAX($T$2:$T791)))</f>
        <v/>
      </c>
    </row>
    <row r="792">
      <c r="A792" s="7" t="n"/>
      <c r="B792" s="8" t="n"/>
      <c r="C792" s="8" t="n"/>
      <c r="D792" s="9" t="n"/>
      <c r="E792" s="9" t="n"/>
      <c r="F792" s="10" t="n"/>
      <c r="G792" s="11" t="n"/>
      <c r="H792" s="11" t="n"/>
      <c r="I792" s="11" t="n"/>
      <c r="J792" s="12" t="n"/>
      <c r="K792" s="9" t="n"/>
      <c r="L792" s="9" t="n"/>
      <c r="M792" s="9" t="n"/>
      <c r="N792" s="13">
        <f>IF(OR($E792="",$F792="",$G792="",$H792=""),"",ROUND(($H792-$G792)*$F792*IF($E792="Short",-1,1),2))</f>
        <v/>
      </c>
      <c r="O792" s="13">
        <f>IF($N792="","",ROUND($N792-N($J792),2))</f>
        <v/>
      </c>
      <c r="P792" s="13">
        <f>IF(OR($F792="",$G792="",$I792=""),"",ABS($G792-$I792)*$F792)</f>
        <v/>
      </c>
      <c r="Q792" s="14">
        <f>IF(OR($O792="",$P792=""),"",IF($P792=0,"",$O792/$P792))</f>
        <v/>
      </c>
      <c r="R792" s="15">
        <f>IF(OR($B792="",$C792=""),"",ROUND(($C792-$B792)*1440,0))</f>
        <v/>
      </c>
      <c r="S792" s="16">
        <f>IF($O792="","",IF($O792&gt;0,"Win",IF($O792&lt;0,"Loss","Scratch")))</f>
        <v/>
      </c>
      <c r="T792" s="13">
        <f>IF($O792="","",SUM($O$2:$O792))</f>
        <v/>
      </c>
      <c r="U792" s="13">
        <f>IF($T792="","",$T792-MAX(0,MAX($T$2:$T792)))</f>
        <v/>
      </c>
    </row>
    <row r="793">
      <c r="A793" s="7" t="n"/>
      <c r="B793" s="8" t="n"/>
      <c r="C793" s="8" t="n"/>
      <c r="D793" s="9" t="n"/>
      <c r="E793" s="9" t="n"/>
      <c r="F793" s="10" t="n"/>
      <c r="G793" s="11" t="n"/>
      <c r="H793" s="11" t="n"/>
      <c r="I793" s="11" t="n"/>
      <c r="J793" s="12" t="n"/>
      <c r="K793" s="9" t="n"/>
      <c r="L793" s="9" t="n"/>
      <c r="M793" s="9" t="n"/>
      <c r="N793" s="13">
        <f>IF(OR($E793="",$F793="",$G793="",$H793=""),"",ROUND(($H793-$G793)*$F793*IF($E793="Short",-1,1),2))</f>
        <v/>
      </c>
      <c r="O793" s="13">
        <f>IF($N793="","",ROUND($N793-N($J793),2))</f>
        <v/>
      </c>
      <c r="P793" s="13">
        <f>IF(OR($F793="",$G793="",$I793=""),"",ABS($G793-$I793)*$F793)</f>
        <v/>
      </c>
      <c r="Q793" s="14">
        <f>IF(OR($O793="",$P793=""),"",IF($P793=0,"",$O793/$P793))</f>
        <v/>
      </c>
      <c r="R793" s="15">
        <f>IF(OR($B793="",$C793=""),"",ROUND(($C793-$B793)*1440,0))</f>
        <v/>
      </c>
      <c r="S793" s="16">
        <f>IF($O793="","",IF($O793&gt;0,"Win",IF($O793&lt;0,"Loss","Scratch")))</f>
        <v/>
      </c>
      <c r="T793" s="13">
        <f>IF($O793="","",SUM($O$2:$O793))</f>
        <v/>
      </c>
      <c r="U793" s="13">
        <f>IF($T793="","",$T793-MAX(0,MAX($T$2:$T793)))</f>
        <v/>
      </c>
    </row>
    <row r="794">
      <c r="A794" s="7" t="n"/>
      <c r="B794" s="8" t="n"/>
      <c r="C794" s="8" t="n"/>
      <c r="D794" s="9" t="n"/>
      <c r="E794" s="9" t="n"/>
      <c r="F794" s="10" t="n"/>
      <c r="G794" s="11" t="n"/>
      <c r="H794" s="11" t="n"/>
      <c r="I794" s="11" t="n"/>
      <c r="J794" s="12" t="n"/>
      <c r="K794" s="9" t="n"/>
      <c r="L794" s="9" t="n"/>
      <c r="M794" s="9" t="n"/>
      <c r="N794" s="13">
        <f>IF(OR($E794="",$F794="",$G794="",$H794=""),"",ROUND(($H794-$G794)*$F794*IF($E794="Short",-1,1),2))</f>
        <v/>
      </c>
      <c r="O794" s="13">
        <f>IF($N794="","",ROUND($N794-N($J794),2))</f>
        <v/>
      </c>
      <c r="P794" s="13">
        <f>IF(OR($F794="",$G794="",$I794=""),"",ABS($G794-$I794)*$F794)</f>
        <v/>
      </c>
      <c r="Q794" s="14">
        <f>IF(OR($O794="",$P794=""),"",IF($P794=0,"",$O794/$P794))</f>
        <v/>
      </c>
      <c r="R794" s="15">
        <f>IF(OR($B794="",$C794=""),"",ROUND(($C794-$B794)*1440,0))</f>
        <v/>
      </c>
      <c r="S794" s="16">
        <f>IF($O794="","",IF($O794&gt;0,"Win",IF($O794&lt;0,"Loss","Scratch")))</f>
        <v/>
      </c>
      <c r="T794" s="13">
        <f>IF($O794="","",SUM($O$2:$O794))</f>
        <v/>
      </c>
      <c r="U794" s="13">
        <f>IF($T794="","",$T794-MAX(0,MAX($T$2:$T794)))</f>
        <v/>
      </c>
    </row>
    <row r="795">
      <c r="A795" s="7" t="n"/>
      <c r="B795" s="8" t="n"/>
      <c r="C795" s="8" t="n"/>
      <c r="D795" s="9" t="n"/>
      <c r="E795" s="9" t="n"/>
      <c r="F795" s="10" t="n"/>
      <c r="G795" s="11" t="n"/>
      <c r="H795" s="11" t="n"/>
      <c r="I795" s="11" t="n"/>
      <c r="J795" s="12" t="n"/>
      <c r="K795" s="9" t="n"/>
      <c r="L795" s="9" t="n"/>
      <c r="M795" s="9" t="n"/>
      <c r="N795" s="13">
        <f>IF(OR($E795="",$F795="",$G795="",$H795=""),"",ROUND(($H795-$G795)*$F795*IF($E795="Short",-1,1),2))</f>
        <v/>
      </c>
      <c r="O795" s="13">
        <f>IF($N795="","",ROUND($N795-N($J795),2))</f>
        <v/>
      </c>
      <c r="P795" s="13">
        <f>IF(OR($F795="",$G795="",$I795=""),"",ABS($G795-$I795)*$F795)</f>
        <v/>
      </c>
      <c r="Q795" s="14">
        <f>IF(OR($O795="",$P795=""),"",IF($P795=0,"",$O795/$P795))</f>
        <v/>
      </c>
      <c r="R795" s="15">
        <f>IF(OR($B795="",$C795=""),"",ROUND(($C795-$B795)*1440,0))</f>
        <v/>
      </c>
      <c r="S795" s="16">
        <f>IF($O795="","",IF($O795&gt;0,"Win",IF($O795&lt;0,"Loss","Scratch")))</f>
        <v/>
      </c>
      <c r="T795" s="13">
        <f>IF($O795="","",SUM($O$2:$O795))</f>
        <v/>
      </c>
      <c r="U795" s="13">
        <f>IF($T795="","",$T795-MAX(0,MAX($T$2:$T795)))</f>
        <v/>
      </c>
    </row>
    <row r="796">
      <c r="A796" s="7" t="n"/>
      <c r="B796" s="8" t="n"/>
      <c r="C796" s="8" t="n"/>
      <c r="D796" s="9" t="n"/>
      <c r="E796" s="9" t="n"/>
      <c r="F796" s="10" t="n"/>
      <c r="G796" s="11" t="n"/>
      <c r="H796" s="11" t="n"/>
      <c r="I796" s="11" t="n"/>
      <c r="J796" s="12" t="n"/>
      <c r="K796" s="9" t="n"/>
      <c r="L796" s="9" t="n"/>
      <c r="M796" s="9" t="n"/>
      <c r="N796" s="13">
        <f>IF(OR($E796="",$F796="",$G796="",$H796=""),"",ROUND(($H796-$G796)*$F796*IF($E796="Short",-1,1),2))</f>
        <v/>
      </c>
      <c r="O796" s="13">
        <f>IF($N796="","",ROUND($N796-N($J796),2))</f>
        <v/>
      </c>
      <c r="P796" s="13">
        <f>IF(OR($F796="",$G796="",$I796=""),"",ABS($G796-$I796)*$F796)</f>
        <v/>
      </c>
      <c r="Q796" s="14">
        <f>IF(OR($O796="",$P796=""),"",IF($P796=0,"",$O796/$P796))</f>
        <v/>
      </c>
      <c r="R796" s="15">
        <f>IF(OR($B796="",$C796=""),"",ROUND(($C796-$B796)*1440,0))</f>
        <v/>
      </c>
      <c r="S796" s="16">
        <f>IF($O796="","",IF($O796&gt;0,"Win",IF($O796&lt;0,"Loss","Scratch")))</f>
        <v/>
      </c>
      <c r="T796" s="13">
        <f>IF($O796="","",SUM($O$2:$O796))</f>
        <v/>
      </c>
      <c r="U796" s="13">
        <f>IF($T796="","",$T796-MAX(0,MAX($T$2:$T796)))</f>
        <v/>
      </c>
    </row>
    <row r="797">
      <c r="A797" s="7" t="n"/>
      <c r="B797" s="8" t="n"/>
      <c r="C797" s="8" t="n"/>
      <c r="D797" s="9" t="n"/>
      <c r="E797" s="9" t="n"/>
      <c r="F797" s="10" t="n"/>
      <c r="G797" s="11" t="n"/>
      <c r="H797" s="11" t="n"/>
      <c r="I797" s="11" t="n"/>
      <c r="J797" s="12" t="n"/>
      <c r="K797" s="9" t="n"/>
      <c r="L797" s="9" t="n"/>
      <c r="M797" s="9" t="n"/>
      <c r="N797" s="13">
        <f>IF(OR($E797="",$F797="",$G797="",$H797=""),"",ROUND(($H797-$G797)*$F797*IF($E797="Short",-1,1),2))</f>
        <v/>
      </c>
      <c r="O797" s="13">
        <f>IF($N797="","",ROUND($N797-N($J797),2))</f>
        <v/>
      </c>
      <c r="P797" s="13">
        <f>IF(OR($F797="",$G797="",$I797=""),"",ABS($G797-$I797)*$F797)</f>
        <v/>
      </c>
      <c r="Q797" s="14">
        <f>IF(OR($O797="",$P797=""),"",IF($P797=0,"",$O797/$P797))</f>
        <v/>
      </c>
      <c r="R797" s="15">
        <f>IF(OR($B797="",$C797=""),"",ROUND(($C797-$B797)*1440,0))</f>
        <v/>
      </c>
      <c r="S797" s="16">
        <f>IF($O797="","",IF($O797&gt;0,"Win",IF($O797&lt;0,"Loss","Scratch")))</f>
        <v/>
      </c>
      <c r="T797" s="13">
        <f>IF($O797="","",SUM($O$2:$O797))</f>
        <v/>
      </c>
      <c r="U797" s="13">
        <f>IF($T797="","",$T797-MAX(0,MAX($T$2:$T797)))</f>
        <v/>
      </c>
    </row>
    <row r="798">
      <c r="A798" s="7" t="n"/>
      <c r="B798" s="8" t="n"/>
      <c r="C798" s="8" t="n"/>
      <c r="D798" s="9" t="n"/>
      <c r="E798" s="9" t="n"/>
      <c r="F798" s="10" t="n"/>
      <c r="G798" s="11" t="n"/>
      <c r="H798" s="11" t="n"/>
      <c r="I798" s="11" t="n"/>
      <c r="J798" s="12" t="n"/>
      <c r="K798" s="9" t="n"/>
      <c r="L798" s="9" t="n"/>
      <c r="M798" s="9" t="n"/>
      <c r="N798" s="13">
        <f>IF(OR($E798="",$F798="",$G798="",$H798=""),"",ROUND(($H798-$G798)*$F798*IF($E798="Short",-1,1),2))</f>
        <v/>
      </c>
      <c r="O798" s="13">
        <f>IF($N798="","",ROUND($N798-N($J798),2))</f>
        <v/>
      </c>
      <c r="P798" s="13">
        <f>IF(OR($F798="",$G798="",$I798=""),"",ABS($G798-$I798)*$F798)</f>
        <v/>
      </c>
      <c r="Q798" s="14">
        <f>IF(OR($O798="",$P798=""),"",IF($P798=0,"",$O798/$P798))</f>
        <v/>
      </c>
      <c r="R798" s="15">
        <f>IF(OR($B798="",$C798=""),"",ROUND(($C798-$B798)*1440,0))</f>
        <v/>
      </c>
      <c r="S798" s="16">
        <f>IF($O798="","",IF($O798&gt;0,"Win",IF($O798&lt;0,"Loss","Scratch")))</f>
        <v/>
      </c>
      <c r="T798" s="13">
        <f>IF($O798="","",SUM($O$2:$O798))</f>
        <v/>
      </c>
      <c r="U798" s="13">
        <f>IF($T798="","",$T798-MAX(0,MAX($T$2:$T798)))</f>
        <v/>
      </c>
    </row>
    <row r="799">
      <c r="A799" s="7" t="n"/>
      <c r="B799" s="8" t="n"/>
      <c r="C799" s="8" t="n"/>
      <c r="D799" s="9" t="n"/>
      <c r="E799" s="9" t="n"/>
      <c r="F799" s="10" t="n"/>
      <c r="G799" s="11" t="n"/>
      <c r="H799" s="11" t="n"/>
      <c r="I799" s="11" t="n"/>
      <c r="J799" s="12" t="n"/>
      <c r="K799" s="9" t="n"/>
      <c r="L799" s="9" t="n"/>
      <c r="M799" s="9" t="n"/>
      <c r="N799" s="13">
        <f>IF(OR($E799="",$F799="",$G799="",$H799=""),"",ROUND(($H799-$G799)*$F799*IF($E799="Short",-1,1),2))</f>
        <v/>
      </c>
      <c r="O799" s="13">
        <f>IF($N799="","",ROUND($N799-N($J799),2))</f>
        <v/>
      </c>
      <c r="P799" s="13">
        <f>IF(OR($F799="",$G799="",$I799=""),"",ABS($G799-$I799)*$F799)</f>
        <v/>
      </c>
      <c r="Q799" s="14">
        <f>IF(OR($O799="",$P799=""),"",IF($P799=0,"",$O799/$P799))</f>
        <v/>
      </c>
      <c r="R799" s="15">
        <f>IF(OR($B799="",$C799=""),"",ROUND(($C799-$B799)*1440,0))</f>
        <v/>
      </c>
      <c r="S799" s="16">
        <f>IF($O799="","",IF($O799&gt;0,"Win",IF($O799&lt;0,"Loss","Scratch")))</f>
        <v/>
      </c>
      <c r="T799" s="13">
        <f>IF($O799="","",SUM($O$2:$O799))</f>
        <v/>
      </c>
      <c r="U799" s="13">
        <f>IF($T799="","",$T799-MAX(0,MAX($T$2:$T799)))</f>
        <v/>
      </c>
    </row>
    <row r="800">
      <c r="A800" s="7" t="n"/>
      <c r="B800" s="8" t="n"/>
      <c r="C800" s="8" t="n"/>
      <c r="D800" s="9" t="n"/>
      <c r="E800" s="9" t="n"/>
      <c r="F800" s="10" t="n"/>
      <c r="G800" s="11" t="n"/>
      <c r="H800" s="11" t="n"/>
      <c r="I800" s="11" t="n"/>
      <c r="J800" s="12" t="n"/>
      <c r="K800" s="9" t="n"/>
      <c r="L800" s="9" t="n"/>
      <c r="M800" s="9" t="n"/>
      <c r="N800" s="13">
        <f>IF(OR($E800="",$F800="",$G800="",$H800=""),"",ROUND(($H800-$G800)*$F800*IF($E800="Short",-1,1),2))</f>
        <v/>
      </c>
      <c r="O800" s="13">
        <f>IF($N800="","",ROUND($N800-N($J800),2))</f>
        <v/>
      </c>
      <c r="P800" s="13">
        <f>IF(OR($F800="",$G800="",$I800=""),"",ABS($G800-$I800)*$F800)</f>
        <v/>
      </c>
      <c r="Q800" s="14">
        <f>IF(OR($O800="",$P800=""),"",IF($P800=0,"",$O800/$P800))</f>
        <v/>
      </c>
      <c r="R800" s="15">
        <f>IF(OR($B800="",$C800=""),"",ROUND(($C800-$B800)*1440,0))</f>
        <v/>
      </c>
      <c r="S800" s="16">
        <f>IF($O800="","",IF($O800&gt;0,"Win",IF($O800&lt;0,"Loss","Scratch")))</f>
        <v/>
      </c>
      <c r="T800" s="13">
        <f>IF($O800="","",SUM($O$2:$O800))</f>
        <v/>
      </c>
      <c r="U800" s="13">
        <f>IF($T800="","",$T800-MAX(0,MAX($T$2:$T800)))</f>
        <v/>
      </c>
    </row>
    <row r="801">
      <c r="A801" s="7" t="n"/>
      <c r="B801" s="8" t="n"/>
      <c r="C801" s="8" t="n"/>
      <c r="D801" s="9" t="n"/>
      <c r="E801" s="9" t="n"/>
      <c r="F801" s="10" t="n"/>
      <c r="G801" s="11" t="n"/>
      <c r="H801" s="11" t="n"/>
      <c r="I801" s="11" t="n"/>
      <c r="J801" s="12" t="n"/>
      <c r="K801" s="9" t="n"/>
      <c r="L801" s="9" t="n"/>
      <c r="M801" s="9" t="n"/>
      <c r="N801" s="13">
        <f>IF(OR($E801="",$F801="",$G801="",$H801=""),"",ROUND(($H801-$G801)*$F801*IF($E801="Short",-1,1),2))</f>
        <v/>
      </c>
      <c r="O801" s="13">
        <f>IF($N801="","",ROUND($N801-N($J801),2))</f>
        <v/>
      </c>
      <c r="P801" s="13">
        <f>IF(OR($F801="",$G801="",$I801=""),"",ABS($G801-$I801)*$F801)</f>
        <v/>
      </c>
      <c r="Q801" s="14">
        <f>IF(OR($O801="",$P801=""),"",IF($P801=0,"",$O801/$P801))</f>
        <v/>
      </c>
      <c r="R801" s="15">
        <f>IF(OR($B801="",$C801=""),"",ROUND(($C801-$B801)*1440,0))</f>
        <v/>
      </c>
      <c r="S801" s="16">
        <f>IF($O801="","",IF($O801&gt;0,"Win",IF($O801&lt;0,"Loss","Scratch")))</f>
        <v/>
      </c>
      <c r="T801" s="13">
        <f>IF($O801="","",SUM($O$2:$O801))</f>
        <v/>
      </c>
      <c r="U801" s="13">
        <f>IF($T801="","",$T801-MAX(0,MAX($T$2:$T801)))</f>
        <v/>
      </c>
    </row>
    <row r="802">
      <c r="A802" s="7" t="n"/>
      <c r="B802" s="8" t="n"/>
      <c r="C802" s="8" t="n"/>
      <c r="D802" s="9" t="n"/>
      <c r="E802" s="9" t="n"/>
      <c r="F802" s="10" t="n"/>
      <c r="G802" s="11" t="n"/>
      <c r="H802" s="11" t="n"/>
      <c r="I802" s="11" t="n"/>
      <c r="J802" s="12" t="n"/>
      <c r="K802" s="9" t="n"/>
      <c r="L802" s="9" t="n"/>
      <c r="M802" s="9" t="n"/>
      <c r="N802" s="13">
        <f>IF(OR($E802="",$F802="",$G802="",$H802=""),"",ROUND(($H802-$G802)*$F802*IF($E802="Short",-1,1),2))</f>
        <v/>
      </c>
      <c r="O802" s="13">
        <f>IF($N802="","",ROUND($N802-N($J802),2))</f>
        <v/>
      </c>
      <c r="P802" s="13">
        <f>IF(OR($F802="",$G802="",$I802=""),"",ABS($G802-$I802)*$F802)</f>
        <v/>
      </c>
      <c r="Q802" s="14">
        <f>IF(OR($O802="",$P802=""),"",IF($P802=0,"",$O802/$P802))</f>
        <v/>
      </c>
      <c r="R802" s="15">
        <f>IF(OR($B802="",$C802=""),"",ROUND(($C802-$B802)*1440,0))</f>
        <v/>
      </c>
      <c r="S802" s="16">
        <f>IF($O802="","",IF($O802&gt;0,"Win",IF($O802&lt;0,"Loss","Scratch")))</f>
        <v/>
      </c>
      <c r="T802" s="13">
        <f>IF($O802="","",SUM($O$2:$O802))</f>
        <v/>
      </c>
      <c r="U802" s="13">
        <f>IF($T802="","",$T802-MAX(0,MAX($T$2:$T802)))</f>
        <v/>
      </c>
    </row>
    <row r="803">
      <c r="A803" s="7" t="n"/>
      <c r="B803" s="8" t="n"/>
      <c r="C803" s="8" t="n"/>
      <c r="D803" s="9" t="n"/>
      <c r="E803" s="9" t="n"/>
      <c r="F803" s="10" t="n"/>
      <c r="G803" s="11" t="n"/>
      <c r="H803" s="11" t="n"/>
      <c r="I803" s="11" t="n"/>
      <c r="J803" s="12" t="n"/>
      <c r="K803" s="9" t="n"/>
      <c r="L803" s="9" t="n"/>
      <c r="M803" s="9" t="n"/>
      <c r="N803" s="13">
        <f>IF(OR($E803="",$F803="",$G803="",$H803=""),"",ROUND(($H803-$G803)*$F803*IF($E803="Short",-1,1),2))</f>
        <v/>
      </c>
      <c r="O803" s="13">
        <f>IF($N803="","",ROUND($N803-N($J803),2))</f>
        <v/>
      </c>
      <c r="P803" s="13">
        <f>IF(OR($F803="",$G803="",$I803=""),"",ABS($G803-$I803)*$F803)</f>
        <v/>
      </c>
      <c r="Q803" s="14">
        <f>IF(OR($O803="",$P803=""),"",IF($P803=0,"",$O803/$P803))</f>
        <v/>
      </c>
      <c r="R803" s="15">
        <f>IF(OR($B803="",$C803=""),"",ROUND(($C803-$B803)*1440,0))</f>
        <v/>
      </c>
      <c r="S803" s="16">
        <f>IF($O803="","",IF($O803&gt;0,"Win",IF($O803&lt;0,"Loss","Scratch")))</f>
        <v/>
      </c>
      <c r="T803" s="13">
        <f>IF($O803="","",SUM($O$2:$O803))</f>
        <v/>
      </c>
      <c r="U803" s="13">
        <f>IF($T803="","",$T803-MAX(0,MAX($T$2:$T803)))</f>
        <v/>
      </c>
    </row>
    <row r="804">
      <c r="A804" s="7" t="n"/>
      <c r="B804" s="8" t="n"/>
      <c r="C804" s="8" t="n"/>
      <c r="D804" s="9" t="n"/>
      <c r="E804" s="9" t="n"/>
      <c r="F804" s="10" t="n"/>
      <c r="G804" s="11" t="n"/>
      <c r="H804" s="11" t="n"/>
      <c r="I804" s="11" t="n"/>
      <c r="J804" s="12" t="n"/>
      <c r="K804" s="9" t="n"/>
      <c r="L804" s="9" t="n"/>
      <c r="M804" s="9" t="n"/>
      <c r="N804" s="13">
        <f>IF(OR($E804="",$F804="",$G804="",$H804=""),"",ROUND(($H804-$G804)*$F804*IF($E804="Short",-1,1),2))</f>
        <v/>
      </c>
      <c r="O804" s="13">
        <f>IF($N804="","",ROUND($N804-N($J804),2))</f>
        <v/>
      </c>
      <c r="P804" s="13">
        <f>IF(OR($F804="",$G804="",$I804=""),"",ABS($G804-$I804)*$F804)</f>
        <v/>
      </c>
      <c r="Q804" s="14">
        <f>IF(OR($O804="",$P804=""),"",IF($P804=0,"",$O804/$P804))</f>
        <v/>
      </c>
      <c r="R804" s="15">
        <f>IF(OR($B804="",$C804=""),"",ROUND(($C804-$B804)*1440,0))</f>
        <v/>
      </c>
      <c r="S804" s="16">
        <f>IF($O804="","",IF($O804&gt;0,"Win",IF($O804&lt;0,"Loss","Scratch")))</f>
        <v/>
      </c>
      <c r="T804" s="13">
        <f>IF($O804="","",SUM($O$2:$O804))</f>
        <v/>
      </c>
      <c r="U804" s="13">
        <f>IF($T804="","",$T804-MAX(0,MAX($T$2:$T804)))</f>
        <v/>
      </c>
    </row>
    <row r="805">
      <c r="A805" s="7" t="n"/>
      <c r="B805" s="8" t="n"/>
      <c r="C805" s="8" t="n"/>
      <c r="D805" s="9" t="n"/>
      <c r="E805" s="9" t="n"/>
      <c r="F805" s="10" t="n"/>
      <c r="G805" s="11" t="n"/>
      <c r="H805" s="11" t="n"/>
      <c r="I805" s="11" t="n"/>
      <c r="J805" s="12" t="n"/>
      <c r="K805" s="9" t="n"/>
      <c r="L805" s="9" t="n"/>
      <c r="M805" s="9" t="n"/>
      <c r="N805" s="13">
        <f>IF(OR($E805="",$F805="",$G805="",$H805=""),"",ROUND(($H805-$G805)*$F805*IF($E805="Short",-1,1),2))</f>
        <v/>
      </c>
      <c r="O805" s="13">
        <f>IF($N805="","",ROUND($N805-N($J805),2))</f>
        <v/>
      </c>
      <c r="P805" s="13">
        <f>IF(OR($F805="",$G805="",$I805=""),"",ABS($G805-$I805)*$F805)</f>
        <v/>
      </c>
      <c r="Q805" s="14">
        <f>IF(OR($O805="",$P805=""),"",IF($P805=0,"",$O805/$P805))</f>
        <v/>
      </c>
      <c r="R805" s="15">
        <f>IF(OR($B805="",$C805=""),"",ROUND(($C805-$B805)*1440,0))</f>
        <v/>
      </c>
      <c r="S805" s="16">
        <f>IF($O805="","",IF($O805&gt;0,"Win",IF($O805&lt;0,"Loss","Scratch")))</f>
        <v/>
      </c>
      <c r="T805" s="13">
        <f>IF($O805="","",SUM($O$2:$O805))</f>
        <v/>
      </c>
      <c r="U805" s="13">
        <f>IF($T805="","",$T805-MAX(0,MAX($T$2:$T805)))</f>
        <v/>
      </c>
    </row>
    <row r="806">
      <c r="A806" s="7" t="n"/>
      <c r="B806" s="8" t="n"/>
      <c r="C806" s="8" t="n"/>
      <c r="D806" s="9" t="n"/>
      <c r="E806" s="9" t="n"/>
      <c r="F806" s="10" t="n"/>
      <c r="G806" s="11" t="n"/>
      <c r="H806" s="11" t="n"/>
      <c r="I806" s="11" t="n"/>
      <c r="J806" s="12" t="n"/>
      <c r="K806" s="9" t="n"/>
      <c r="L806" s="9" t="n"/>
      <c r="M806" s="9" t="n"/>
      <c r="N806" s="13">
        <f>IF(OR($E806="",$F806="",$G806="",$H806=""),"",ROUND(($H806-$G806)*$F806*IF($E806="Short",-1,1),2))</f>
        <v/>
      </c>
      <c r="O806" s="13">
        <f>IF($N806="","",ROUND($N806-N($J806),2))</f>
        <v/>
      </c>
      <c r="P806" s="13">
        <f>IF(OR($F806="",$G806="",$I806=""),"",ABS($G806-$I806)*$F806)</f>
        <v/>
      </c>
      <c r="Q806" s="14">
        <f>IF(OR($O806="",$P806=""),"",IF($P806=0,"",$O806/$P806))</f>
        <v/>
      </c>
      <c r="R806" s="15">
        <f>IF(OR($B806="",$C806=""),"",ROUND(($C806-$B806)*1440,0))</f>
        <v/>
      </c>
      <c r="S806" s="16">
        <f>IF($O806="","",IF($O806&gt;0,"Win",IF($O806&lt;0,"Loss","Scratch")))</f>
        <v/>
      </c>
      <c r="T806" s="13">
        <f>IF($O806="","",SUM($O$2:$O806))</f>
        <v/>
      </c>
      <c r="U806" s="13">
        <f>IF($T806="","",$T806-MAX(0,MAX($T$2:$T806)))</f>
        <v/>
      </c>
    </row>
    <row r="807">
      <c r="A807" s="7" t="n"/>
      <c r="B807" s="8" t="n"/>
      <c r="C807" s="8" t="n"/>
      <c r="D807" s="9" t="n"/>
      <c r="E807" s="9" t="n"/>
      <c r="F807" s="10" t="n"/>
      <c r="G807" s="11" t="n"/>
      <c r="H807" s="11" t="n"/>
      <c r="I807" s="11" t="n"/>
      <c r="J807" s="12" t="n"/>
      <c r="K807" s="9" t="n"/>
      <c r="L807" s="9" t="n"/>
      <c r="M807" s="9" t="n"/>
      <c r="N807" s="13">
        <f>IF(OR($E807="",$F807="",$G807="",$H807=""),"",ROUND(($H807-$G807)*$F807*IF($E807="Short",-1,1),2))</f>
        <v/>
      </c>
      <c r="O807" s="13">
        <f>IF($N807="","",ROUND($N807-N($J807),2))</f>
        <v/>
      </c>
      <c r="P807" s="13">
        <f>IF(OR($F807="",$G807="",$I807=""),"",ABS($G807-$I807)*$F807)</f>
        <v/>
      </c>
      <c r="Q807" s="14">
        <f>IF(OR($O807="",$P807=""),"",IF($P807=0,"",$O807/$P807))</f>
        <v/>
      </c>
      <c r="R807" s="15">
        <f>IF(OR($B807="",$C807=""),"",ROUND(($C807-$B807)*1440,0))</f>
        <v/>
      </c>
      <c r="S807" s="16">
        <f>IF($O807="","",IF($O807&gt;0,"Win",IF($O807&lt;0,"Loss","Scratch")))</f>
        <v/>
      </c>
      <c r="T807" s="13">
        <f>IF($O807="","",SUM($O$2:$O807))</f>
        <v/>
      </c>
      <c r="U807" s="13">
        <f>IF($T807="","",$T807-MAX(0,MAX($T$2:$T807)))</f>
        <v/>
      </c>
    </row>
    <row r="808">
      <c r="A808" s="7" t="n"/>
      <c r="B808" s="8" t="n"/>
      <c r="C808" s="8" t="n"/>
      <c r="D808" s="9" t="n"/>
      <c r="E808" s="9" t="n"/>
      <c r="F808" s="10" t="n"/>
      <c r="G808" s="11" t="n"/>
      <c r="H808" s="11" t="n"/>
      <c r="I808" s="11" t="n"/>
      <c r="J808" s="12" t="n"/>
      <c r="K808" s="9" t="n"/>
      <c r="L808" s="9" t="n"/>
      <c r="M808" s="9" t="n"/>
      <c r="N808" s="13">
        <f>IF(OR($E808="",$F808="",$G808="",$H808=""),"",ROUND(($H808-$G808)*$F808*IF($E808="Short",-1,1),2))</f>
        <v/>
      </c>
      <c r="O808" s="13">
        <f>IF($N808="","",ROUND($N808-N($J808),2))</f>
        <v/>
      </c>
      <c r="P808" s="13">
        <f>IF(OR($F808="",$G808="",$I808=""),"",ABS($G808-$I808)*$F808)</f>
        <v/>
      </c>
      <c r="Q808" s="14">
        <f>IF(OR($O808="",$P808=""),"",IF($P808=0,"",$O808/$P808))</f>
        <v/>
      </c>
      <c r="R808" s="15">
        <f>IF(OR($B808="",$C808=""),"",ROUND(($C808-$B808)*1440,0))</f>
        <v/>
      </c>
      <c r="S808" s="16">
        <f>IF($O808="","",IF($O808&gt;0,"Win",IF($O808&lt;0,"Loss","Scratch")))</f>
        <v/>
      </c>
      <c r="T808" s="13">
        <f>IF($O808="","",SUM($O$2:$O808))</f>
        <v/>
      </c>
      <c r="U808" s="13">
        <f>IF($T808="","",$T808-MAX(0,MAX($T$2:$T808)))</f>
        <v/>
      </c>
    </row>
    <row r="809">
      <c r="A809" s="7" t="n"/>
      <c r="B809" s="8" t="n"/>
      <c r="C809" s="8" t="n"/>
      <c r="D809" s="9" t="n"/>
      <c r="E809" s="9" t="n"/>
      <c r="F809" s="10" t="n"/>
      <c r="G809" s="11" t="n"/>
      <c r="H809" s="11" t="n"/>
      <c r="I809" s="11" t="n"/>
      <c r="J809" s="12" t="n"/>
      <c r="K809" s="9" t="n"/>
      <c r="L809" s="9" t="n"/>
      <c r="M809" s="9" t="n"/>
      <c r="N809" s="13">
        <f>IF(OR($E809="",$F809="",$G809="",$H809=""),"",ROUND(($H809-$G809)*$F809*IF($E809="Short",-1,1),2))</f>
        <v/>
      </c>
      <c r="O809" s="13">
        <f>IF($N809="","",ROUND($N809-N($J809),2))</f>
        <v/>
      </c>
      <c r="P809" s="13">
        <f>IF(OR($F809="",$G809="",$I809=""),"",ABS($G809-$I809)*$F809)</f>
        <v/>
      </c>
      <c r="Q809" s="14">
        <f>IF(OR($O809="",$P809=""),"",IF($P809=0,"",$O809/$P809))</f>
        <v/>
      </c>
      <c r="R809" s="15">
        <f>IF(OR($B809="",$C809=""),"",ROUND(($C809-$B809)*1440,0))</f>
        <v/>
      </c>
      <c r="S809" s="16">
        <f>IF($O809="","",IF($O809&gt;0,"Win",IF($O809&lt;0,"Loss","Scratch")))</f>
        <v/>
      </c>
      <c r="T809" s="13">
        <f>IF($O809="","",SUM($O$2:$O809))</f>
        <v/>
      </c>
      <c r="U809" s="13">
        <f>IF($T809="","",$T809-MAX(0,MAX($T$2:$T809)))</f>
        <v/>
      </c>
    </row>
    <row r="810">
      <c r="A810" s="7" t="n"/>
      <c r="B810" s="8" t="n"/>
      <c r="C810" s="8" t="n"/>
      <c r="D810" s="9" t="n"/>
      <c r="E810" s="9" t="n"/>
      <c r="F810" s="10" t="n"/>
      <c r="G810" s="11" t="n"/>
      <c r="H810" s="11" t="n"/>
      <c r="I810" s="11" t="n"/>
      <c r="J810" s="12" t="n"/>
      <c r="K810" s="9" t="n"/>
      <c r="L810" s="9" t="n"/>
      <c r="M810" s="9" t="n"/>
      <c r="N810" s="13">
        <f>IF(OR($E810="",$F810="",$G810="",$H810=""),"",ROUND(($H810-$G810)*$F810*IF($E810="Short",-1,1),2))</f>
        <v/>
      </c>
      <c r="O810" s="13">
        <f>IF($N810="","",ROUND($N810-N($J810),2))</f>
        <v/>
      </c>
      <c r="P810" s="13">
        <f>IF(OR($F810="",$G810="",$I810=""),"",ABS($G810-$I810)*$F810)</f>
        <v/>
      </c>
      <c r="Q810" s="14">
        <f>IF(OR($O810="",$P810=""),"",IF($P810=0,"",$O810/$P810))</f>
        <v/>
      </c>
      <c r="R810" s="15">
        <f>IF(OR($B810="",$C810=""),"",ROUND(($C810-$B810)*1440,0))</f>
        <v/>
      </c>
      <c r="S810" s="16">
        <f>IF($O810="","",IF($O810&gt;0,"Win",IF($O810&lt;0,"Loss","Scratch")))</f>
        <v/>
      </c>
      <c r="T810" s="13">
        <f>IF($O810="","",SUM($O$2:$O810))</f>
        <v/>
      </c>
      <c r="U810" s="13">
        <f>IF($T810="","",$T810-MAX(0,MAX($T$2:$T810)))</f>
        <v/>
      </c>
    </row>
    <row r="811">
      <c r="A811" s="7" t="n"/>
      <c r="B811" s="8" t="n"/>
      <c r="C811" s="8" t="n"/>
      <c r="D811" s="9" t="n"/>
      <c r="E811" s="9" t="n"/>
      <c r="F811" s="10" t="n"/>
      <c r="G811" s="11" t="n"/>
      <c r="H811" s="11" t="n"/>
      <c r="I811" s="11" t="n"/>
      <c r="J811" s="12" t="n"/>
      <c r="K811" s="9" t="n"/>
      <c r="L811" s="9" t="n"/>
      <c r="M811" s="9" t="n"/>
      <c r="N811" s="13">
        <f>IF(OR($E811="",$F811="",$G811="",$H811=""),"",ROUND(($H811-$G811)*$F811*IF($E811="Short",-1,1),2))</f>
        <v/>
      </c>
      <c r="O811" s="13">
        <f>IF($N811="","",ROUND($N811-N($J811),2))</f>
        <v/>
      </c>
      <c r="P811" s="13">
        <f>IF(OR($F811="",$G811="",$I811=""),"",ABS($G811-$I811)*$F811)</f>
        <v/>
      </c>
      <c r="Q811" s="14">
        <f>IF(OR($O811="",$P811=""),"",IF($P811=0,"",$O811/$P811))</f>
        <v/>
      </c>
      <c r="R811" s="15">
        <f>IF(OR($B811="",$C811=""),"",ROUND(($C811-$B811)*1440,0))</f>
        <v/>
      </c>
      <c r="S811" s="16">
        <f>IF($O811="","",IF($O811&gt;0,"Win",IF($O811&lt;0,"Loss","Scratch")))</f>
        <v/>
      </c>
      <c r="T811" s="13">
        <f>IF($O811="","",SUM($O$2:$O811))</f>
        <v/>
      </c>
      <c r="U811" s="13">
        <f>IF($T811="","",$T811-MAX(0,MAX($T$2:$T811)))</f>
        <v/>
      </c>
    </row>
    <row r="812">
      <c r="A812" s="7" t="n"/>
      <c r="B812" s="8" t="n"/>
      <c r="C812" s="8" t="n"/>
      <c r="D812" s="9" t="n"/>
      <c r="E812" s="9" t="n"/>
      <c r="F812" s="10" t="n"/>
      <c r="G812" s="11" t="n"/>
      <c r="H812" s="11" t="n"/>
      <c r="I812" s="11" t="n"/>
      <c r="J812" s="12" t="n"/>
      <c r="K812" s="9" t="n"/>
      <c r="L812" s="9" t="n"/>
      <c r="M812" s="9" t="n"/>
      <c r="N812" s="13">
        <f>IF(OR($E812="",$F812="",$G812="",$H812=""),"",ROUND(($H812-$G812)*$F812*IF($E812="Short",-1,1),2))</f>
        <v/>
      </c>
      <c r="O812" s="13">
        <f>IF($N812="","",ROUND($N812-N($J812),2))</f>
        <v/>
      </c>
      <c r="P812" s="13">
        <f>IF(OR($F812="",$G812="",$I812=""),"",ABS($G812-$I812)*$F812)</f>
        <v/>
      </c>
      <c r="Q812" s="14">
        <f>IF(OR($O812="",$P812=""),"",IF($P812=0,"",$O812/$P812))</f>
        <v/>
      </c>
      <c r="R812" s="15">
        <f>IF(OR($B812="",$C812=""),"",ROUND(($C812-$B812)*1440,0))</f>
        <v/>
      </c>
      <c r="S812" s="16">
        <f>IF($O812="","",IF($O812&gt;0,"Win",IF($O812&lt;0,"Loss","Scratch")))</f>
        <v/>
      </c>
      <c r="T812" s="13">
        <f>IF($O812="","",SUM($O$2:$O812))</f>
        <v/>
      </c>
      <c r="U812" s="13">
        <f>IF($T812="","",$T812-MAX(0,MAX($T$2:$T812)))</f>
        <v/>
      </c>
    </row>
    <row r="813">
      <c r="A813" s="7" t="n"/>
      <c r="B813" s="8" t="n"/>
      <c r="C813" s="8" t="n"/>
      <c r="D813" s="9" t="n"/>
      <c r="E813" s="9" t="n"/>
      <c r="F813" s="10" t="n"/>
      <c r="G813" s="11" t="n"/>
      <c r="H813" s="11" t="n"/>
      <c r="I813" s="11" t="n"/>
      <c r="J813" s="12" t="n"/>
      <c r="K813" s="9" t="n"/>
      <c r="L813" s="9" t="n"/>
      <c r="M813" s="9" t="n"/>
      <c r="N813" s="13">
        <f>IF(OR($E813="",$F813="",$G813="",$H813=""),"",ROUND(($H813-$G813)*$F813*IF($E813="Short",-1,1),2))</f>
        <v/>
      </c>
      <c r="O813" s="13">
        <f>IF($N813="","",ROUND($N813-N($J813),2))</f>
        <v/>
      </c>
      <c r="P813" s="13">
        <f>IF(OR($F813="",$G813="",$I813=""),"",ABS($G813-$I813)*$F813)</f>
        <v/>
      </c>
      <c r="Q813" s="14">
        <f>IF(OR($O813="",$P813=""),"",IF($P813=0,"",$O813/$P813))</f>
        <v/>
      </c>
      <c r="R813" s="15">
        <f>IF(OR($B813="",$C813=""),"",ROUND(($C813-$B813)*1440,0))</f>
        <v/>
      </c>
      <c r="S813" s="16">
        <f>IF($O813="","",IF($O813&gt;0,"Win",IF($O813&lt;0,"Loss","Scratch")))</f>
        <v/>
      </c>
      <c r="T813" s="13">
        <f>IF($O813="","",SUM($O$2:$O813))</f>
        <v/>
      </c>
      <c r="U813" s="13">
        <f>IF($T813="","",$T813-MAX(0,MAX($T$2:$T813)))</f>
        <v/>
      </c>
    </row>
    <row r="814">
      <c r="A814" s="7" t="n"/>
      <c r="B814" s="8" t="n"/>
      <c r="C814" s="8" t="n"/>
      <c r="D814" s="9" t="n"/>
      <c r="E814" s="9" t="n"/>
      <c r="F814" s="10" t="n"/>
      <c r="G814" s="11" t="n"/>
      <c r="H814" s="11" t="n"/>
      <c r="I814" s="11" t="n"/>
      <c r="J814" s="12" t="n"/>
      <c r="K814" s="9" t="n"/>
      <c r="L814" s="9" t="n"/>
      <c r="M814" s="9" t="n"/>
      <c r="N814" s="13">
        <f>IF(OR($E814="",$F814="",$G814="",$H814=""),"",ROUND(($H814-$G814)*$F814*IF($E814="Short",-1,1),2))</f>
        <v/>
      </c>
      <c r="O814" s="13">
        <f>IF($N814="","",ROUND($N814-N($J814),2))</f>
        <v/>
      </c>
      <c r="P814" s="13">
        <f>IF(OR($F814="",$G814="",$I814=""),"",ABS($G814-$I814)*$F814)</f>
        <v/>
      </c>
      <c r="Q814" s="14">
        <f>IF(OR($O814="",$P814=""),"",IF($P814=0,"",$O814/$P814))</f>
        <v/>
      </c>
      <c r="R814" s="15">
        <f>IF(OR($B814="",$C814=""),"",ROUND(($C814-$B814)*1440,0))</f>
        <v/>
      </c>
      <c r="S814" s="16">
        <f>IF($O814="","",IF($O814&gt;0,"Win",IF($O814&lt;0,"Loss","Scratch")))</f>
        <v/>
      </c>
      <c r="T814" s="13">
        <f>IF($O814="","",SUM($O$2:$O814))</f>
        <v/>
      </c>
      <c r="U814" s="13">
        <f>IF($T814="","",$T814-MAX(0,MAX($T$2:$T814)))</f>
        <v/>
      </c>
    </row>
    <row r="815">
      <c r="A815" s="7" t="n"/>
      <c r="B815" s="8" t="n"/>
      <c r="C815" s="8" t="n"/>
      <c r="D815" s="9" t="n"/>
      <c r="E815" s="9" t="n"/>
      <c r="F815" s="10" t="n"/>
      <c r="G815" s="11" t="n"/>
      <c r="H815" s="11" t="n"/>
      <c r="I815" s="11" t="n"/>
      <c r="J815" s="12" t="n"/>
      <c r="K815" s="9" t="n"/>
      <c r="L815" s="9" t="n"/>
      <c r="M815" s="9" t="n"/>
      <c r="N815" s="13">
        <f>IF(OR($E815="",$F815="",$G815="",$H815=""),"",ROUND(($H815-$G815)*$F815*IF($E815="Short",-1,1),2))</f>
        <v/>
      </c>
      <c r="O815" s="13">
        <f>IF($N815="","",ROUND($N815-N($J815),2))</f>
        <v/>
      </c>
      <c r="P815" s="13">
        <f>IF(OR($F815="",$G815="",$I815=""),"",ABS($G815-$I815)*$F815)</f>
        <v/>
      </c>
      <c r="Q815" s="14">
        <f>IF(OR($O815="",$P815=""),"",IF($P815=0,"",$O815/$P815))</f>
        <v/>
      </c>
      <c r="R815" s="15">
        <f>IF(OR($B815="",$C815=""),"",ROUND(($C815-$B815)*1440,0))</f>
        <v/>
      </c>
      <c r="S815" s="16">
        <f>IF($O815="","",IF($O815&gt;0,"Win",IF($O815&lt;0,"Loss","Scratch")))</f>
        <v/>
      </c>
      <c r="T815" s="13">
        <f>IF($O815="","",SUM($O$2:$O815))</f>
        <v/>
      </c>
      <c r="U815" s="13">
        <f>IF($T815="","",$T815-MAX(0,MAX($T$2:$T815)))</f>
        <v/>
      </c>
    </row>
    <row r="816">
      <c r="A816" s="7" t="n"/>
      <c r="B816" s="8" t="n"/>
      <c r="C816" s="8" t="n"/>
      <c r="D816" s="9" t="n"/>
      <c r="E816" s="9" t="n"/>
      <c r="F816" s="10" t="n"/>
      <c r="G816" s="11" t="n"/>
      <c r="H816" s="11" t="n"/>
      <c r="I816" s="11" t="n"/>
      <c r="J816" s="12" t="n"/>
      <c r="K816" s="9" t="n"/>
      <c r="L816" s="9" t="n"/>
      <c r="M816" s="9" t="n"/>
      <c r="N816" s="13">
        <f>IF(OR($E816="",$F816="",$G816="",$H816=""),"",ROUND(($H816-$G816)*$F816*IF($E816="Short",-1,1),2))</f>
        <v/>
      </c>
      <c r="O816" s="13">
        <f>IF($N816="","",ROUND($N816-N($J816),2))</f>
        <v/>
      </c>
      <c r="P816" s="13">
        <f>IF(OR($F816="",$G816="",$I816=""),"",ABS($G816-$I816)*$F816)</f>
        <v/>
      </c>
      <c r="Q816" s="14">
        <f>IF(OR($O816="",$P816=""),"",IF($P816=0,"",$O816/$P816))</f>
        <v/>
      </c>
      <c r="R816" s="15">
        <f>IF(OR($B816="",$C816=""),"",ROUND(($C816-$B816)*1440,0))</f>
        <v/>
      </c>
      <c r="S816" s="16">
        <f>IF($O816="","",IF($O816&gt;0,"Win",IF($O816&lt;0,"Loss","Scratch")))</f>
        <v/>
      </c>
      <c r="T816" s="13">
        <f>IF($O816="","",SUM($O$2:$O816))</f>
        <v/>
      </c>
      <c r="U816" s="13">
        <f>IF($T816="","",$T816-MAX(0,MAX($T$2:$T816)))</f>
        <v/>
      </c>
    </row>
    <row r="817">
      <c r="A817" s="7" t="n"/>
      <c r="B817" s="8" t="n"/>
      <c r="C817" s="8" t="n"/>
      <c r="D817" s="9" t="n"/>
      <c r="E817" s="9" t="n"/>
      <c r="F817" s="10" t="n"/>
      <c r="G817" s="11" t="n"/>
      <c r="H817" s="11" t="n"/>
      <c r="I817" s="11" t="n"/>
      <c r="J817" s="12" t="n"/>
      <c r="K817" s="9" t="n"/>
      <c r="L817" s="9" t="n"/>
      <c r="M817" s="9" t="n"/>
      <c r="N817" s="13">
        <f>IF(OR($E817="",$F817="",$G817="",$H817=""),"",ROUND(($H817-$G817)*$F817*IF($E817="Short",-1,1),2))</f>
        <v/>
      </c>
      <c r="O817" s="13">
        <f>IF($N817="","",ROUND($N817-N($J817),2))</f>
        <v/>
      </c>
      <c r="P817" s="13">
        <f>IF(OR($F817="",$G817="",$I817=""),"",ABS($G817-$I817)*$F817)</f>
        <v/>
      </c>
      <c r="Q817" s="14">
        <f>IF(OR($O817="",$P817=""),"",IF($P817=0,"",$O817/$P817))</f>
        <v/>
      </c>
      <c r="R817" s="15">
        <f>IF(OR($B817="",$C817=""),"",ROUND(($C817-$B817)*1440,0))</f>
        <v/>
      </c>
      <c r="S817" s="16">
        <f>IF($O817="","",IF($O817&gt;0,"Win",IF($O817&lt;0,"Loss","Scratch")))</f>
        <v/>
      </c>
      <c r="T817" s="13">
        <f>IF($O817="","",SUM($O$2:$O817))</f>
        <v/>
      </c>
      <c r="U817" s="13">
        <f>IF($T817="","",$T817-MAX(0,MAX($T$2:$T817)))</f>
        <v/>
      </c>
    </row>
    <row r="818">
      <c r="A818" s="7" t="n"/>
      <c r="B818" s="8" t="n"/>
      <c r="C818" s="8" t="n"/>
      <c r="D818" s="9" t="n"/>
      <c r="E818" s="9" t="n"/>
      <c r="F818" s="10" t="n"/>
      <c r="G818" s="11" t="n"/>
      <c r="H818" s="11" t="n"/>
      <c r="I818" s="11" t="n"/>
      <c r="J818" s="12" t="n"/>
      <c r="K818" s="9" t="n"/>
      <c r="L818" s="9" t="n"/>
      <c r="M818" s="9" t="n"/>
      <c r="N818" s="13">
        <f>IF(OR($E818="",$F818="",$G818="",$H818=""),"",ROUND(($H818-$G818)*$F818*IF($E818="Short",-1,1),2))</f>
        <v/>
      </c>
      <c r="O818" s="13">
        <f>IF($N818="","",ROUND($N818-N($J818),2))</f>
        <v/>
      </c>
      <c r="P818" s="13">
        <f>IF(OR($F818="",$G818="",$I818=""),"",ABS($G818-$I818)*$F818)</f>
        <v/>
      </c>
      <c r="Q818" s="14">
        <f>IF(OR($O818="",$P818=""),"",IF($P818=0,"",$O818/$P818))</f>
        <v/>
      </c>
      <c r="R818" s="15">
        <f>IF(OR($B818="",$C818=""),"",ROUND(($C818-$B818)*1440,0))</f>
        <v/>
      </c>
      <c r="S818" s="16">
        <f>IF($O818="","",IF($O818&gt;0,"Win",IF($O818&lt;0,"Loss","Scratch")))</f>
        <v/>
      </c>
      <c r="T818" s="13">
        <f>IF($O818="","",SUM($O$2:$O818))</f>
        <v/>
      </c>
      <c r="U818" s="13">
        <f>IF($T818="","",$T818-MAX(0,MAX($T$2:$T818)))</f>
        <v/>
      </c>
    </row>
    <row r="819">
      <c r="A819" s="7" t="n"/>
      <c r="B819" s="8" t="n"/>
      <c r="C819" s="8" t="n"/>
      <c r="D819" s="9" t="n"/>
      <c r="E819" s="9" t="n"/>
      <c r="F819" s="10" t="n"/>
      <c r="G819" s="11" t="n"/>
      <c r="H819" s="11" t="n"/>
      <c r="I819" s="11" t="n"/>
      <c r="J819" s="12" t="n"/>
      <c r="K819" s="9" t="n"/>
      <c r="L819" s="9" t="n"/>
      <c r="M819" s="9" t="n"/>
      <c r="N819" s="13">
        <f>IF(OR($E819="",$F819="",$G819="",$H819=""),"",ROUND(($H819-$G819)*$F819*IF($E819="Short",-1,1),2))</f>
        <v/>
      </c>
      <c r="O819" s="13">
        <f>IF($N819="","",ROUND($N819-N($J819),2))</f>
        <v/>
      </c>
      <c r="P819" s="13">
        <f>IF(OR($F819="",$G819="",$I819=""),"",ABS($G819-$I819)*$F819)</f>
        <v/>
      </c>
      <c r="Q819" s="14">
        <f>IF(OR($O819="",$P819=""),"",IF($P819=0,"",$O819/$P819))</f>
        <v/>
      </c>
      <c r="R819" s="15">
        <f>IF(OR($B819="",$C819=""),"",ROUND(($C819-$B819)*1440,0))</f>
        <v/>
      </c>
      <c r="S819" s="16">
        <f>IF($O819="","",IF($O819&gt;0,"Win",IF($O819&lt;0,"Loss","Scratch")))</f>
        <v/>
      </c>
      <c r="T819" s="13">
        <f>IF($O819="","",SUM($O$2:$O819))</f>
        <v/>
      </c>
      <c r="U819" s="13">
        <f>IF($T819="","",$T819-MAX(0,MAX($T$2:$T819)))</f>
        <v/>
      </c>
    </row>
    <row r="820">
      <c r="A820" s="7" t="n"/>
      <c r="B820" s="8" t="n"/>
      <c r="C820" s="8" t="n"/>
      <c r="D820" s="9" t="n"/>
      <c r="E820" s="9" t="n"/>
      <c r="F820" s="10" t="n"/>
      <c r="G820" s="11" t="n"/>
      <c r="H820" s="11" t="n"/>
      <c r="I820" s="11" t="n"/>
      <c r="J820" s="12" t="n"/>
      <c r="K820" s="9" t="n"/>
      <c r="L820" s="9" t="n"/>
      <c r="M820" s="9" t="n"/>
      <c r="N820" s="13">
        <f>IF(OR($E820="",$F820="",$G820="",$H820=""),"",ROUND(($H820-$G820)*$F820*IF($E820="Short",-1,1),2))</f>
        <v/>
      </c>
      <c r="O820" s="13">
        <f>IF($N820="","",ROUND($N820-N($J820),2))</f>
        <v/>
      </c>
      <c r="P820" s="13">
        <f>IF(OR($F820="",$G820="",$I820=""),"",ABS($G820-$I820)*$F820)</f>
        <v/>
      </c>
      <c r="Q820" s="14">
        <f>IF(OR($O820="",$P820=""),"",IF($P820=0,"",$O820/$P820))</f>
        <v/>
      </c>
      <c r="R820" s="15">
        <f>IF(OR($B820="",$C820=""),"",ROUND(($C820-$B820)*1440,0))</f>
        <v/>
      </c>
      <c r="S820" s="16">
        <f>IF($O820="","",IF($O820&gt;0,"Win",IF($O820&lt;0,"Loss","Scratch")))</f>
        <v/>
      </c>
      <c r="T820" s="13">
        <f>IF($O820="","",SUM($O$2:$O820))</f>
        <v/>
      </c>
      <c r="U820" s="13">
        <f>IF($T820="","",$T820-MAX(0,MAX($T$2:$T820)))</f>
        <v/>
      </c>
    </row>
    <row r="821">
      <c r="A821" s="7" t="n"/>
      <c r="B821" s="8" t="n"/>
      <c r="C821" s="8" t="n"/>
      <c r="D821" s="9" t="n"/>
      <c r="E821" s="9" t="n"/>
      <c r="F821" s="10" t="n"/>
      <c r="G821" s="11" t="n"/>
      <c r="H821" s="11" t="n"/>
      <c r="I821" s="11" t="n"/>
      <c r="J821" s="12" t="n"/>
      <c r="K821" s="9" t="n"/>
      <c r="L821" s="9" t="n"/>
      <c r="M821" s="9" t="n"/>
      <c r="N821" s="13">
        <f>IF(OR($E821="",$F821="",$G821="",$H821=""),"",ROUND(($H821-$G821)*$F821*IF($E821="Short",-1,1),2))</f>
        <v/>
      </c>
      <c r="O821" s="13">
        <f>IF($N821="","",ROUND($N821-N($J821),2))</f>
        <v/>
      </c>
      <c r="P821" s="13">
        <f>IF(OR($F821="",$G821="",$I821=""),"",ABS($G821-$I821)*$F821)</f>
        <v/>
      </c>
      <c r="Q821" s="14">
        <f>IF(OR($O821="",$P821=""),"",IF($P821=0,"",$O821/$P821))</f>
        <v/>
      </c>
      <c r="R821" s="15">
        <f>IF(OR($B821="",$C821=""),"",ROUND(($C821-$B821)*1440,0))</f>
        <v/>
      </c>
      <c r="S821" s="16">
        <f>IF($O821="","",IF($O821&gt;0,"Win",IF($O821&lt;0,"Loss","Scratch")))</f>
        <v/>
      </c>
      <c r="T821" s="13">
        <f>IF($O821="","",SUM($O$2:$O821))</f>
        <v/>
      </c>
      <c r="U821" s="13">
        <f>IF($T821="","",$T821-MAX(0,MAX($T$2:$T821)))</f>
        <v/>
      </c>
    </row>
    <row r="822">
      <c r="A822" s="7" t="n"/>
      <c r="B822" s="8" t="n"/>
      <c r="C822" s="8" t="n"/>
      <c r="D822" s="9" t="n"/>
      <c r="E822" s="9" t="n"/>
      <c r="F822" s="10" t="n"/>
      <c r="G822" s="11" t="n"/>
      <c r="H822" s="11" t="n"/>
      <c r="I822" s="11" t="n"/>
      <c r="J822" s="12" t="n"/>
      <c r="K822" s="9" t="n"/>
      <c r="L822" s="9" t="n"/>
      <c r="M822" s="9" t="n"/>
      <c r="N822" s="13">
        <f>IF(OR($E822="",$F822="",$G822="",$H822=""),"",ROUND(($H822-$G822)*$F822*IF($E822="Short",-1,1),2))</f>
        <v/>
      </c>
      <c r="O822" s="13">
        <f>IF($N822="","",ROUND($N822-N($J822),2))</f>
        <v/>
      </c>
      <c r="P822" s="13">
        <f>IF(OR($F822="",$G822="",$I822=""),"",ABS($G822-$I822)*$F822)</f>
        <v/>
      </c>
      <c r="Q822" s="14">
        <f>IF(OR($O822="",$P822=""),"",IF($P822=0,"",$O822/$P822))</f>
        <v/>
      </c>
      <c r="R822" s="15">
        <f>IF(OR($B822="",$C822=""),"",ROUND(($C822-$B822)*1440,0))</f>
        <v/>
      </c>
      <c r="S822" s="16">
        <f>IF($O822="","",IF($O822&gt;0,"Win",IF($O822&lt;0,"Loss","Scratch")))</f>
        <v/>
      </c>
      <c r="T822" s="13">
        <f>IF($O822="","",SUM($O$2:$O822))</f>
        <v/>
      </c>
      <c r="U822" s="13">
        <f>IF($T822="","",$T822-MAX(0,MAX($T$2:$T822)))</f>
        <v/>
      </c>
    </row>
    <row r="823">
      <c r="A823" s="7" t="n"/>
      <c r="B823" s="8" t="n"/>
      <c r="C823" s="8" t="n"/>
      <c r="D823" s="9" t="n"/>
      <c r="E823" s="9" t="n"/>
      <c r="F823" s="10" t="n"/>
      <c r="G823" s="11" t="n"/>
      <c r="H823" s="11" t="n"/>
      <c r="I823" s="11" t="n"/>
      <c r="J823" s="12" t="n"/>
      <c r="K823" s="9" t="n"/>
      <c r="L823" s="9" t="n"/>
      <c r="M823" s="9" t="n"/>
      <c r="N823" s="13">
        <f>IF(OR($E823="",$F823="",$G823="",$H823=""),"",ROUND(($H823-$G823)*$F823*IF($E823="Short",-1,1),2))</f>
        <v/>
      </c>
      <c r="O823" s="13">
        <f>IF($N823="","",ROUND($N823-N($J823),2))</f>
        <v/>
      </c>
      <c r="P823" s="13">
        <f>IF(OR($F823="",$G823="",$I823=""),"",ABS($G823-$I823)*$F823)</f>
        <v/>
      </c>
      <c r="Q823" s="14">
        <f>IF(OR($O823="",$P823=""),"",IF($P823=0,"",$O823/$P823))</f>
        <v/>
      </c>
      <c r="R823" s="15">
        <f>IF(OR($B823="",$C823=""),"",ROUND(($C823-$B823)*1440,0))</f>
        <v/>
      </c>
      <c r="S823" s="16">
        <f>IF($O823="","",IF($O823&gt;0,"Win",IF($O823&lt;0,"Loss","Scratch")))</f>
        <v/>
      </c>
      <c r="T823" s="13">
        <f>IF($O823="","",SUM($O$2:$O823))</f>
        <v/>
      </c>
      <c r="U823" s="13">
        <f>IF($T823="","",$T823-MAX(0,MAX($T$2:$T823)))</f>
        <v/>
      </c>
    </row>
    <row r="824">
      <c r="A824" s="7" t="n"/>
      <c r="B824" s="8" t="n"/>
      <c r="C824" s="8" t="n"/>
      <c r="D824" s="9" t="n"/>
      <c r="E824" s="9" t="n"/>
      <c r="F824" s="10" t="n"/>
      <c r="G824" s="11" t="n"/>
      <c r="H824" s="11" t="n"/>
      <c r="I824" s="11" t="n"/>
      <c r="J824" s="12" t="n"/>
      <c r="K824" s="9" t="n"/>
      <c r="L824" s="9" t="n"/>
      <c r="M824" s="9" t="n"/>
      <c r="N824" s="13">
        <f>IF(OR($E824="",$F824="",$G824="",$H824=""),"",ROUND(($H824-$G824)*$F824*IF($E824="Short",-1,1),2))</f>
        <v/>
      </c>
      <c r="O824" s="13">
        <f>IF($N824="","",ROUND($N824-N($J824),2))</f>
        <v/>
      </c>
      <c r="P824" s="13">
        <f>IF(OR($F824="",$G824="",$I824=""),"",ABS($G824-$I824)*$F824)</f>
        <v/>
      </c>
      <c r="Q824" s="14">
        <f>IF(OR($O824="",$P824=""),"",IF($P824=0,"",$O824/$P824))</f>
        <v/>
      </c>
      <c r="R824" s="15">
        <f>IF(OR($B824="",$C824=""),"",ROUND(($C824-$B824)*1440,0))</f>
        <v/>
      </c>
      <c r="S824" s="16">
        <f>IF($O824="","",IF($O824&gt;0,"Win",IF($O824&lt;0,"Loss","Scratch")))</f>
        <v/>
      </c>
      <c r="T824" s="13">
        <f>IF($O824="","",SUM($O$2:$O824))</f>
        <v/>
      </c>
      <c r="U824" s="13">
        <f>IF($T824="","",$T824-MAX(0,MAX($T$2:$T824)))</f>
        <v/>
      </c>
    </row>
    <row r="825">
      <c r="A825" s="7" t="n"/>
      <c r="B825" s="8" t="n"/>
      <c r="C825" s="8" t="n"/>
      <c r="D825" s="9" t="n"/>
      <c r="E825" s="9" t="n"/>
      <c r="F825" s="10" t="n"/>
      <c r="G825" s="11" t="n"/>
      <c r="H825" s="11" t="n"/>
      <c r="I825" s="11" t="n"/>
      <c r="J825" s="12" t="n"/>
      <c r="K825" s="9" t="n"/>
      <c r="L825" s="9" t="n"/>
      <c r="M825" s="9" t="n"/>
      <c r="N825" s="13">
        <f>IF(OR($E825="",$F825="",$G825="",$H825=""),"",ROUND(($H825-$G825)*$F825*IF($E825="Short",-1,1),2))</f>
        <v/>
      </c>
      <c r="O825" s="13">
        <f>IF($N825="","",ROUND($N825-N($J825),2))</f>
        <v/>
      </c>
      <c r="P825" s="13">
        <f>IF(OR($F825="",$G825="",$I825=""),"",ABS($G825-$I825)*$F825)</f>
        <v/>
      </c>
      <c r="Q825" s="14">
        <f>IF(OR($O825="",$P825=""),"",IF($P825=0,"",$O825/$P825))</f>
        <v/>
      </c>
      <c r="R825" s="15">
        <f>IF(OR($B825="",$C825=""),"",ROUND(($C825-$B825)*1440,0))</f>
        <v/>
      </c>
      <c r="S825" s="16">
        <f>IF($O825="","",IF($O825&gt;0,"Win",IF($O825&lt;0,"Loss","Scratch")))</f>
        <v/>
      </c>
      <c r="T825" s="13">
        <f>IF($O825="","",SUM($O$2:$O825))</f>
        <v/>
      </c>
      <c r="U825" s="13">
        <f>IF($T825="","",$T825-MAX(0,MAX($T$2:$T825)))</f>
        <v/>
      </c>
    </row>
    <row r="826">
      <c r="A826" s="7" t="n"/>
      <c r="B826" s="8" t="n"/>
      <c r="C826" s="8" t="n"/>
      <c r="D826" s="9" t="n"/>
      <c r="E826" s="9" t="n"/>
      <c r="F826" s="10" t="n"/>
      <c r="G826" s="11" t="n"/>
      <c r="H826" s="11" t="n"/>
      <c r="I826" s="11" t="n"/>
      <c r="J826" s="12" t="n"/>
      <c r="K826" s="9" t="n"/>
      <c r="L826" s="9" t="n"/>
      <c r="M826" s="9" t="n"/>
      <c r="N826" s="13">
        <f>IF(OR($E826="",$F826="",$G826="",$H826=""),"",ROUND(($H826-$G826)*$F826*IF($E826="Short",-1,1),2))</f>
        <v/>
      </c>
      <c r="O826" s="13">
        <f>IF($N826="","",ROUND($N826-N($J826),2))</f>
        <v/>
      </c>
      <c r="P826" s="13">
        <f>IF(OR($F826="",$G826="",$I826=""),"",ABS($G826-$I826)*$F826)</f>
        <v/>
      </c>
      <c r="Q826" s="14">
        <f>IF(OR($O826="",$P826=""),"",IF($P826=0,"",$O826/$P826))</f>
        <v/>
      </c>
      <c r="R826" s="15">
        <f>IF(OR($B826="",$C826=""),"",ROUND(($C826-$B826)*1440,0))</f>
        <v/>
      </c>
      <c r="S826" s="16">
        <f>IF($O826="","",IF($O826&gt;0,"Win",IF($O826&lt;0,"Loss","Scratch")))</f>
        <v/>
      </c>
      <c r="T826" s="13">
        <f>IF($O826="","",SUM($O$2:$O826))</f>
        <v/>
      </c>
      <c r="U826" s="13">
        <f>IF($T826="","",$T826-MAX(0,MAX($T$2:$T826)))</f>
        <v/>
      </c>
    </row>
    <row r="827">
      <c r="A827" s="7" t="n"/>
      <c r="B827" s="8" t="n"/>
      <c r="C827" s="8" t="n"/>
      <c r="D827" s="9" t="n"/>
      <c r="E827" s="9" t="n"/>
      <c r="F827" s="10" t="n"/>
      <c r="G827" s="11" t="n"/>
      <c r="H827" s="11" t="n"/>
      <c r="I827" s="11" t="n"/>
      <c r="J827" s="12" t="n"/>
      <c r="K827" s="9" t="n"/>
      <c r="L827" s="9" t="n"/>
      <c r="M827" s="9" t="n"/>
      <c r="N827" s="13">
        <f>IF(OR($E827="",$F827="",$G827="",$H827=""),"",ROUND(($H827-$G827)*$F827*IF($E827="Short",-1,1),2))</f>
        <v/>
      </c>
      <c r="O827" s="13">
        <f>IF($N827="","",ROUND($N827-N($J827),2))</f>
        <v/>
      </c>
      <c r="P827" s="13">
        <f>IF(OR($F827="",$G827="",$I827=""),"",ABS($G827-$I827)*$F827)</f>
        <v/>
      </c>
      <c r="Q827" s="14">
        <f>IF(OR($O827="",$P827=""),"",IF($P827=0,"",$O827/$P827))</f>
        <v/>
      </c>
      <c r="R827" s="15">
        <f>IF(OR($B827="",$C827=""),"",ROUND(($C827-$B827)*1440,0))</f>
        <v/>
      </c>
      <c r="S827" s="16">
        <f>IF($O827="","",IF($O827&gt;0,"Win",IF($O827&lt;0,"Loss","Scratch")))</f>
        <v/>
      </c>
      <c r="T827" s="13">
        <f>IF($O827="","",SUM($O$2:$O827))</f>
        <v/>
      </c>
      <c r="U827" s="13">
        <f>IF($T827="","",$T827-MAX(0,MAX($T$2:$T827)))</f>
        <v/>
      </c>
    </row>
    <row r="828">
      <c r="A828" s="7" t="n"/>
      <c r="B828" s="8" t="n"/>
      <c r="C828" s="8" t="n"/>
      <c r="D828" s="9" t="n"/>
      <c r="E828" s="9" t="n"/>
      <c r="F828" s="10" t="n"/>
      <c r="G828" s="11" t="n"/>
      <c r="H828" s="11" t="n"/>
      <c r="I828" s="11" t="n"/>
      <c r="J828" s="12" t="n"/>
      <c r="K828" s="9" t="n"/>
      <c r="L828" s="9" t="n"/>
      <c r="M828" s="9" t="n"/>
      <c r="N828" s="13">
        <f>IF(OR($E828="",$F828="",$G828="",$H828=""),"",ROUND(($H828-$G828)*$F828*IF($E828="Short",-1,1),2))</f>
        <v/>
      </c>
      <c r="O828" s="13">
        <f>IF($N828="","",ROUND($N828-N($J828),2))</f>
        <v/>
      </c>
      <c r="P828" s="13">
        <f>IF(OR($F828="",$G828="",$I828=""),"",ABS($G828-$I828)*$F828)</f>
        <v/>
      </c>
      <c r="Q828" s="14">
        <f>IF(OR($O828="",$P828=""),"",IF($P828=0,"",$O828/$P828))</f>
        <v/>
      </c>
      <c r="R828" s="15">
        <f>IF(OR($B828="",$C828=""),"",ROUND(($C828-$B828)*1440,0))</f>
        <v/>
      </c>
      <c r="S828" s="16">
        <f>IF($O828="","",IF($O828&gt;0,"Win",IF($O828&lt;0,"Loss","Scratch")))</f>
        <v/>
      </c>
      <c r="T828" s="13">
        <f>IF($O828="","",SUM($O$2:$O828))</f>
        <v/>
      </c>
      <c r="U828" s="13">
        <f>IF($T828="","",$T828-MAX(0,MAX($T$2:$T828)))</f>
        <v/>
      </c>
    </row>
    <row r="829">
      <c r="A829" s="7" t="n"/>
      <c r="B829" s="8" t="n"/>
      <c r="C829" s="8" t="n"/>
      <c r="D829" s="9" t="n"/>
      <c r="E829" s="9" t="n"/>
      <c r="F829" s="10" t="n"/>
      <c r="G829" s="11" t="n"/>
      <c r="H829" s="11" t="n"/>
      <c r="I829" s="11" t="n"/>
      <c r="J829" s="12" t="n"/>
      <c r="K829" s="9" t="n"/>
      <c r="L829" s="9" t="n"/>
      <c r="M829" s="9" t="n"/>
      <c r="N829" s="13">
        <f>IF(OR($E829="",$F829="",$G829="",$H829=""),"",ROUND(($H829-$G829)*$F829*IF($E829="Short",-1,1),2))</f>
        <v/>
      </c>
      <c r="O829" s="13">
        <f>IF($N829="","",ROUND($N829-N($J829),2))</f>
        <v/>
      </c>
      <c r="P829" s="13">
        <f>IF(OR($F829="",$G829="",$I829=""),"",ABS($G829-$I829)*$F829)</f>
        <v/>
      </c>
      <c r="Q829" s="14">
        <f>IF(OR($O829="",$P829=""),"",IF($P829=0,"",$O829/$P829))</f>
        <v/>
      </c>
      <c r="R829" s="15">
        <f>IF(OR($B829="",$C829=""),"",ROUND(($C829-$B829)*1440,0))</f>
        <v/>
      </c>
      <c r="S829" s="16">
        <f>IF($O829="","",IF($O829&gt;0,"Win",IF($O829&lt;0,"Loss","Scratch")))</f>
        <v/>
      </c>
      <c r="T829" s="13">
        <f>IF($O829="","",SUM($O$2:$O829))</f>
        <v/>
      </c>
      <c r="U829" s="13">
        <f>IF($T829="","",$T829-MAX(0,MAX($T$2:$T829)))</f>
        <v/>
      </c>
    </row>
    <row r="830">
      <c r="A830" s="7" t="n"/>
      <c r="B830" s="8" t="n"/>
      <c r="C830" s="8" t="n"/>
      <c r="D830" s="9" t="n"/>
      <c r="E830" s="9" t="n"/>
      <c r="F830" s="10" t="n"/>
      <c r="G830" s="11" t="n"/>
      <c r="H830" s="11" t="n"/>
      <c r="I830" s="11" t="n"/>
      <c r="J830" s="12" t="n"/>
      <c r="K830" s="9" t="n"/>
      <c r="L830" s="9" t="n"/>
      <c r="M830" s="9" t="n"/>
      <c r="N830" s="13">
        <f>IF(OR($E830="",$F830="",$G830="",$H830=""),"",ROUND(($H830-$G830)*$F830*IF($E830="Short",-1,1),2))</f>
        <v/>
      </c>
      <c r="O830" s="13">
        <f>IF($N830="","",ROUND($N830-N($J830),2))</f>
        <v/>
      </c>
      <c r="P830" s="13">
        <f>IF(OR($F830="",$G830="",$I830=""),"",ABS($G830-$I830)*$F830)</f>
        <v/>
      </c>
      <c r="Q830" s="14">
        <f>IF(OR($O830="",$P830=""),"",IF($P830=0,"",$O830/$P830))</f>
        <v/>
      </c>
      <c r="R830" s="15">
        <f>IF(OR($B830="",$C830=""),"",ROUND(($C830-$B830)*1440,0))</f>
        <v/>
      </c>
      <c r="S830" s="16">
        <f>IF($O830="","",IF($O830&gt;0,"Win",IF($O830&lt;0,"Loss","Scratch")))</f>
        <v/>
      </c>
      <c r="T830" s="13">
        <f>IF($O830="","",SUM($O$2:$O830))</f>
        <v/>
      </c>
      <c r="U830" s="13">
        <f>IF($T830="","",$T830-MAX(0,MAX($T$2:$T830)))</f>
        <v/>
      </c>
    </row>
    <row r="831">
      <c r="A831" s="7" t="n"/>
      <c r="B831" s="8" t="n"/>
      <c r="C831" s="8" t="n"/>
      <c r="D831" s="9" t="n"/>
      <c r="E831" s="9" t="n"/>
      <c r="F831" s="10" t="n"/>
      <c r="G831" s="11" t="n"/>
      <c r="H831" s="11" t="n"/>
      <c r="I831" s="11" t="n"/>
      <c r="J831" s="12" t="n"/>
      <c r="K831" s="9" t="n"/>
      <c r="L831" s="9" t="n"/>
      <c r="M831" s="9" t="n"/>
      <c r="N831" s="13">
        <f>IF(OR($E831="",$F831="",$G831="",$H831=""),"",ROUND(($H831-$G831)*$F831*IF($E831="Short",-1,1),2))</f>
        <v/>
      </c>
      <c r="O831" s="13">
        <f>IF($N831="","",ROUND($N831-N($J831),2))</f>
        <v/>
      </c>
      <c r="P831" s="13">
        <f>IF(OR($F831="",$G831="",$I831=""),"",ABS($G831-$I831)*$F831)</f>
        <v/>
      </c>
      <c r="Q831" s="14">
        <f>IF(OR($O831="",$P831=""),"",IF($P831=0,"",$O831/$P831))</f>
        <v/>
      </c>
      <c r="R831" s="15">
        <f>IF(OR($B831="",$C831=""),"",ROUND(($C831-$B831)*1440,0))</f>
        <v/>
      </c>
      <c r="S831" s="16">
        <f>IF($O831="","",IF($O831&gt;0,"Win",IF($O831&lt;0,"Loss","Scratch")))</f>
        <v/>
      </c>
      <c r="T831" s="13">
        <f>IF($O831="","",SUM($O$2:$O831))</f>
        <v/>
      </c>
      <c r="U831" s="13">
        <f>IF($T831="","",$T831-MAX(0,MAX($T$2:$T831)))</f>
        <v/>
      </c>
    </row>
    <row r="832">
      <c r="A832" s="7" t="n"/>
      <c r="B832" s="8" t="n"/>
      <c r="C832" s="8" t="n"/>
      <c r="D832" s="9" t="n"/>
      <c r="E832" s="9" t="n"/>
      <c r="F832" s="10" t="n"/>
      <c r="G832" s="11" t="n"/>
      <c r="H832" s="11" t="n"/>
      <c r="I832" s="11" t="n"/>
      <c r="J832" s="12" t="n"/>
      <c r="K832" s="9" t="n"/>
      <c r="L832" s="9" t="n"/>
      <c r="M832" s="9" t="n"/>
      <c r="N832" s="13">
        <f>IF(OR($E832="",$F832="",$G832="",$H832=""),"",ROUND(($H832-$G832)*$F832*IF($E832="Short",-1,1),2))</f>
        <v/>
      </c>
      <c r="O832" s="13">
        <f>IF($N832="","",ROUND($N832-N($J832),2))</f>
        <v/>
      </c>
      <c r="P832" s="13">
        <f>IF(OR($F832="",$G832="",$I832=""),"",ABS($G832-$I832)*$F832)</f>
        <v/>
      </c>
      <c r="Q832" s="14">
        <f>IF(OR($O832="",$P832=""),"",IF($P832=0,"",$O832/$P832))</f>
        <v/>
      </c>
      <c r="R832" s="15">
        <f>IF(OR($B832="",$C832=""),"",ROUND(($C832-$B832)*1440,0))</f>
        <v/>
      </c>
      <c r="S832" s="16">
        <f>IF($O832="","",IF($O832&gt;0,"Win",IF($O832&lt;0,"Loss","Scratch")))</f>
        <v/>
      </c>
      <c r="T832" s="13">
        <f>IF($O832="","",SUM($O$2:$O832))</f>
        <v/>
      </c>
      <c r="U832" s="13">
        <f>IF($T832="","",$T832-MAX(0,MAX($T$2:$T832)))</f>
        <v/>
      </c>
    </row>
    <row r="833">
      <c r="A833" s="7" t="n"/>
      <c r="B833" s="8" t="n"/>
      <c r="C833" s="8" t="n"/>
      <c r="D833" s="9" t="n"/>
      <c r="E833" s="9" t="n"/>
      <c r="F833" s="10" t="n"/>
      <c r="G833" s="11" t="n"/>
      <c r="H833" s="11" t="n"/>
      <c r="I833" s="11" t="n"/>
      <c r="J833" s="12" t="n"/>
      <c r="K833" s="9" t="n"/>
      <c r="L833" s="9" t="n"/>
      <c r="M833" s="9" t="n"/>
      <c r="N833" s="13">
        <f>IF(OR($E833="",$F833="",$G833="",$H833=""),"",ROUND(($H833-$G833)*$F833*IF($E833="Short",-1,1),2))</f>
        <v/>
      </c>
      <c r="O833" s="13">
        <f>IF($N833="","",ROUND($N833-N($J833),2))</f>
        <v/>
      </c>
      <c r="P833" s="13">
        <f>IF(OR($F833="",$G833="",$I833=""),"",ABS($G833-$I833)*$F833)</f>
        <v/>
      </c>
      <c r="Q833" s="14">
        <f>IF(OR($O833="",$P833=""),"",IF($P833=0,"",$O833/$P833))</f>
        <v/>
      </c>
      <c r="R833" s="15">
        <f>IF(OR($B833="",$C833=""),"",ROUND(($C833-$B833)*1440,0))</f>
        <v/>
      </c>
      <c r="S833" s="16">
        <f>IF($O833="","",IF($O833&gt;0,"Win",IF($O833&lt;0,"Loss","Scratch")))</f>
        <v/>
      </c>
      <c r="T833" s="13">
        <f>IF($O833="","",SUM($O$2:$O833))</f>
        <v/>
      </c>
      <c r="U833" s="13">
        <f>IF($T833="","",$T833-MAX(0,MAX($T$2:$T833)))</f>
        <v/>
      </c>
    </row>
    <row r="834">
      <c r="A834" s="7" t="n"/>
      <c r="B834" s="8" t="n"/>
      <c r="C834" s="8" t="n"/>
      <c r="D834" s="9" t="n"/>
      <c r="E834" s="9" t="n"/>
      <c r="F834" s="10" t="n"/>
      <c r="G834" s="11" t="n"/>
      <c r="H834" s="11" t="n"/>
      <c r="I834" s="11" t="n"/>
      <c r="J834" s="12" t="n"/>
      <c r="K834" s="9" t="n"/>
      <c r="L834" s="9" t="n"/>
      <c r="M834" s="9" t="n"/>
      <c r="N834" s="13">
        <f>IF(OR($E834="",$F834="",$G834="",$H834=""),"",ROUND(($H834-$G834)*$F834*IF($E834="Short",-1,1),2))</f>
        <v/>
      </c>
      <c r="O834" s="13">
        <f>IF($N834="","",ROUND($N834-N($J834),2))</f>
        <v/>
      </c>
      <c r="P834" s="13">
        <f>IF(OR($F834="",$G834="",$I834=""),"",ABS($G834-$I834)*$F834)</f>
        <v/>
      </c>
      <c r="Q834" s="14">
        <f>IF(OR($O834="",$P834=""),"",IF($P834=0,"",$O834/$P834))</f>
        <v/>
      </c>
      <c r="R834" s="15">
        <f>IF(OR($B834="",$C834=""),"",ROUND(($C834-$B834)*1440,0))</f>
        <v/>
      </c>
      <c r="S834" s="16">
        <f>IF($O834="","",IF($O834&gt;0,"Win",IF($O834&lt;0,"Loss","Scratch")))</f>
        <v/>
      </c>
      <c r="T834" s="13">
        <f>IF($O834="","",SUM($O$2:$O834))</f>
        <v/>
      </c>
      <c r="U834" s="13">
        <f>IF($T834="","",$T834-MAX(0,MAX($T$2:$T834)))</f>
        <v/>
      </c>
    </row>
    <row r="835">
      <c r="A835" s="7" t="n"/>
      <c r="B835" s="8" t="n"/>
      <c r="C835" s="8" t="n"/>
      <c r="D835" s="9" t="n"/>
      <c r="E835" s="9" t="n"/>
      <c r="F835" s="10" t="n"/>
      <c r="G835" s="11" t="n"/>
      <c r="H835" s="11" t="n"/>
      <c r="I835" s="11" t="n"/>
      <c r="J835" s="12" t="n"/>
      <c r="K835" s="9" t="n"/>
      <c r="L835" s="9" t="n"/>
      <c r="M835" s="9" t="n"/>
      <c r="N835" s="13">
        <f>IF(OR($E835="",$F835="",$G835="",$H835=""),"",ROUND(($H835-$G835)*$F835*IF($E835="Short",-1,1),2))</f>
        <v/>
      </c>
      <c r="O835" s="13">
        <f>IF($N835="","",ROUND($N835-N($J835),2))</f>
        <v/>
      </c>
      <c r="P835" s="13">
        <f>IF(OR($F835="",$G835="",$I835=""),"",ABS($G835-$I835)*$F835)</f>
        <v/>
      </c>
      <c r="Q835" s="14">
        <f>IF(OR($O835="",$P835=""),"",IF($P835=0,"",$O835/$P835))</f>
        <v/>
      </c>
      <c r="R835" s="15">
        <f>IF(OR($B835="",$C835=""),"",ROUND(($C835-$B835)*1440,0))</f>
        <v/>
      </c>
      <c r="S835" s="16">
        <f>IF($O835="","",IF($O835&gt;0,"Win",IF($O835&lt;0,"Loss","Scratch")))</f>
        <v/>
      </c>
      <c r="T835" s="13">
        <f>IF($O835="","",SUM($O$2:$O835))</f>
        <v/>
      </c>
      <c r="U835" s="13">
        <f>IF($T835="","",$T835-MAX(0,MAX($T$2:$T835)))</f>
        <v/>
      </c>
    </row>
    <row r="836">
      <c r="A836" s="7" t="n"/>
      <c r="B836" s="8" t="n"/>
      <c r="C836" s="8" t="n"/>
      <c r="D836" s="9" t="n"/>
      <c r="E836" s="9" t="n"/>
      <c r="F836" s="10" t="n"/>
      <c r="G836" s="11" t="n"/>
      <c r="H836" s="11" t="n"/>
      <c r="I836" s="11" t="n"/>
      <c r="J836" s="12" t="n"/>
      <c r="K836" s="9" t="n"/>
      <c r="L836" s="9" t="n"/>
      <c r="M836" s="9" t="n"/>
      <c r="N836" s="13">
        <f>IF(OR($E836="",$F836="",$G836="",$H836=""),"",ROUND(($H836-$G836)*$F836*IF($E836="Short",-1,1),2))</f>
        <v/>
      </c>
      <c r="O836" s="13">
        <f>IF($N836="","",ROUND($N836-N($J836),2))</f>
        <v/>
      </c>
      <c r="P836" s="13">
        <f>IF(OR($F836="",$G836="",$I836=""),"",ABS($G836-$I836)*$F836)</f>
        <v/>
      </c>
      <c r="Q836" s="14">
        <f>IF(OR($O836="",$P836=""),"",IF($P836=0,"",$O836/$P836))</f>
        <v/>
      </c>
      <c r="R836" s="15">
        <f>IF(OR($B836="",$C836=""),"",ROUND(($C836-$B836)*1440,0))</f>
        <v/>
      </c>
      <c r="S836" s="16">
        <f>IF($O836="","",IF($O836&gt;0,"Win",IF($O836&lt;0,"Loss","Scratch")))</f>
        <v/>
      </c>
      <c r="T836" s="13">
        <f>IF($O836="","",SUM($O$2:$O836))</f>
        <v/>
      </c>
      <c r="U836" s="13">
        <f>IF($T836="","",$T836-MAX(0,MAX($T$2:$T836)))</f>
        <v/>
      </c>
    </row>
    <row r="837">
      <c r="A837" s="7" t="n"/>
      <c r="B837" s="8" t="n"/>
      <c r="C837" s="8" t="n"/>
      <c r="D837" s="9" t="n"/>
      <c r="E837" s="9" t="n"/>
      <c r="F837" s="10" t="n"/>
      <c r="G837" s="11" t="n"/>
      <c r="H837" s="11" t="n"/>
      <c r="I837" s="11" t="n"/>
      <c r="J837" s="12" t="n"/>
      <c r="K837" s="9" t="n"/>
      <c r="L837" s="9" t="n"/>
      <c r="M837" s="9" t="n"/>
      <c r="N837" s="13">
        <f>IF(OR($E837="",$F837="",$G837="",$H837=""),"",ROUND(($H837-$G837)*$F837*IF($E837="Short",-1,1),2))</f>
        <v/>
      </c>
      <c r="O837" s="13">
        <f>IF($N837="","",ROUND($N837-N($J837),2))</f>
        <v/>
      </c>
      <c r="P837" s="13">
        <f>IF(OR($F837="",$G837="",$I837=""),"",ABS($G837-$I837)*$F837)</f>
        <v/>
      </c>
      <c r="Q837" s="14">
        <f>IF(OR($O837="",$P837=""),"",IF($P837=0,"",$O837/$P837))</f>
        <v/>
      </c>
      <c r="R837" s="15">
        <f>IF(OR($B837="",$C837=""),"",ROUND(($C837-$B837)*1440,0))</f>
        <v/>
      </c>
      <c r="S837" s="16">
        <f>IF($O837="","",IF($O837&gt;0,"Win",IF($O837&lt;0,"Loss","Scratch")))</f>
        <v/>
      </c>
      <c r="T837" s="13">
        <f>IF($O837="","",SUM($O$2:$O837))</f>
        <v/>
      </c>
      <c r="U837" s="13">
        <f>IF($T837="","",$T837-MAX(0,MAX($T$2:$T837)))</f>
        <v/>
      </c>
    </row>
    <row r="838">
      <c r="A838" s="7" t="n"/>
      <c r="B838" s="8" t="n"/>
      <c r="C838" s="8" t="n"/>
      <c r="D838" s="9" t="n"/>
      <c r="E838" s="9" t="n"/>
      <c r="F838" s="10" t="n"/>
      <c r="G838" s="11" t="n"/>
      <c r="H838" s="11" t="n"/>
      <c r="I838" s="11" t="n"/>
      <c r="J838" s="12" t="n"/>
      <c r="K838" s="9" t="n"/>
      <c r="L838" s="9" t="n"/>
      <c r="M838" s="9" t="n"/>
      <c r="N838" s="13">
        <f>IF(OR($E838="",$F838="",$G838="",$H838=""),"",ROUND(($H838-$G838)*$F838*IF($E838="Short",-1,1),2))</f>
        <v/>
      </c>
      <c r="O838" s="13">
        <f>IF($N838="","",ROUND($N838-N($J838),2))</f>
        <v/>
      </c>
      <c r="P838" s="13">
        <f>IF(OR($F838="",$G838="",$I838=""),"",ABS($G838-$I838)*$F838)</f>
        <v/>
      </c>
      <c r="Q838" s="14">
        <f>IF(OR($O838="",$P838=""),"",IF($P838=0,"",$O838/$P838))</f>
        <v/>
      </c>
      <c r="R838" s="15">
        <f>IF(OR($B838="",$C838=""),"",ROUND(($C838-$B838)*1440,0))</f>
        <v/>
      </c>
      <c r="S838" s="16">
        <f>IF($O838="","",IF($O838&gt;0,"Win",IF($O838&lt;0,"Loss","Scratch")))</f>
        <v/>
      </c>
      <c r="T838" s="13">
        <f>IF($O838="","",SUM($O$2:$O838))</f>
        <v/>
      </c>
      <c r="U838" s="13">
        <f>IF($T838="","",$T838-MAX(0,MAX($T$2:$T838)))</f>
        <v/>
      </c>
    </row>
    <row r="839">
      <c r="A839" s="7" t="n"/>
      <c r="B839" s="8" t="n"/>
      <c r="C839" s="8" t="n"/>
      <c r="D839" s="9" t="n"/>
      <c r="E839" s="9" t="n"/>
      <c r="F839" s="10" t="n"/>
      <c r="G839" s="11" t="n"/>
      <c r="H839" s="11" t="n"/>
      <c r="I839" s="11" t="n"/>
      <c r="J839" s="12" t="n"/>
      <c r="K839" s="9" t="n"/>
      <c r="L839" s="9" t="n"/>
      <c r="M839" s="9" t="n"/>
      <c r="N839" s="13">
        <f>IF(OR($E839="",$F839="",$G839="",$H839=""),"",ROUND(($H839-$G839)*$F839*IF($E839="Short",-1,1),2))</f>
        <v/>
      </c>
      <c r="O839" s="13">
        <f>IF($N839="","",ROUND($N839-N($J839),2))</f>
        <v/>
      </c>
      <c r="P839" s="13">
        <f>IF(OR($F839="",$G839="",$I839=""),"",ABS($G839-$I839)*$F839)</f>
        <v/>
      </c>
      <c r="Q839" s="14">
        <f>IF(OR($O839="",$P839=""),"",IF($P839=0,"",$O839/$P839))</f>
        <v/>
      </c>
      <c r="R839" s="15">
        <f>IF(OR($B839="",$C839=""),"",ROUND(($C839-$B839)*1440,0))</f>
        <v/>
      </c>
      <c r="S839" s="16">
        <f>IF($O839="","",IF($O839&gt;0,"Win",IF($O839&lt;0,"Loss","Scratch")))</f>
        <v/>
      </c>
      <c r="T839" s="13">
        <f>IF($O839="","",SUM($O$2:$O839))</f>
        <v/>
      </c>
      <c r="U839" s="13">
        <f>IF($T839="","",$T839-MAX(0,MAX($T$2:$T839)))</f>
        <v/>
      </c>
    </row>
    <row r="840">
      <c r="A840" s="7" t="n"/>
      <c r="B840" s="8" t="n"/>
      <c r="C840" s="8" t="n"/>
      <c r="D840" s="9" t="n"/>
      <c r="E840" s="9" t="n"/>
      <c r="F840" s="10" t="n"/>
      <c r="G840" s="11" t="n"/>
      <c r="H840" s="11" t="n"/>
      <c r="I840" s="11" t="n"/>
      <c r="J840" s="12" t="n"/>
      <c r="K840" s="9" t="n"/>
      <c r="L840" s="9" t="n"/>
      <c r="M840" s="9" t="n"/>
      <c r="N840" s="13">
        <f>IF(OR($E840="",$F840="",$G840="",$H840=""),"",ROUND(($H840-$G840)*$F840*IF($E840="Short",-1,1),2))</f>
        <v/>
      </c>
      <c r="O840" s="13">
        <f>IF($N840="","",ROUND($N840-N($J840),2))</f>
        <v/>
      </c>
      <c r="P840" s="13">
        <f>IF(OR($F840="",$G840="",$I840=""),"",ABS($G840-$I840)*$F840)</f>
        <v/>
      </c>
      <c r="Q840" s="14">
        <f>IF(OR($O840="",$P840=""),"",IF($P840=0,"",$O840/$P840))</f>
        <v/>
      </c>
      <c r="R840" s="15">
        <f>IF(OR($B840="",$C840=""),"",ROUND(($C840-$B840)*1440,0))</f>
        <v/>
      </c>
      <c r="S840" s="16">
        <f>IF($O840="","",IF($O840&gt;0,"Win",IF($O840&lt;0,"Loss","Scratch")))</f>
        <v/>
      </c>
      <c r="T840" s="13">
        <f>IF($O840="","",SUM($O$2:$O840))</f>
        <v/>
      </c>
      <c r="U840" s="13">
        <f>IF($T840="","",$T840-MAX(0,MAX($T$2:$T840)))</f>
        <v/>
      </c>
    </row>
    <row r="841">
      <c r="A841" s="7" t="n"/>
      <c r="B841" s="8" t="n"/>
      <c r="C841" s="8" t="n"/>
      <c r="D841" s="9" t="n"/>
      <c r="E841" s="9" t="n"/>
      <c r="F841" s="10" t="n"/>
      <c r="G841" s="11" t="n"/>
      <c r="H841" s="11" t="n"/>
      <c r="I841" s="11" t="n"/>
      <c r="J841" s="12" t="n"/>
      <c r="K841" s="9" t="n"/>
      <c r="L841" s="9" t="n"/>
      <c r="M841" s="9" t="n"/>
      <c r="N841" s="13">
        <f>IF(OR($E841="",$F841="",$G841="",$H841=""),"",ROUND(($H841-$G841)*$F841*IF($E841="Short",-1,1),2))</f>
        <v/>
      </c>
      <c r="O841" s="13">
        <f>IF($N841="","",ROUND($N841-N($J841),2))</f>
        <v/>
      </c>
      <c r="P841" s="13">
        <f>IF(OR($F841="",$G841="",$I841=""),"",ABS($G841-$I841)*$F841)</f>
        <v/>
      </c>
      <c r="Q841" s="14">
        <f>IF(OR($O841="",$P841=""),"",IF($P841=0,"",$O841/$P841))</f>
        <v/>
      </c>
      <c r="R841" s="15">
        <f>IF(OR($B841="",$C841=""),"",ROUND(($C841-$B841)*1440,0))</f>
        <v/>
      </c>
      <c r="S841" s="16">
        <f>IF($O841="","",IF($O841&gt;0,"Win",IF($O841&lt;0,"Loss","Scratch")))</f>
        <v/>
      </c>
      <c r="T841" s="13">
        <f>IF($O841="","",SUM($O$2:$O841))</f>
        <v/>
      </c>
      <c r="U841" s="13">
        <f>IF($T841="","",$T841-MAX(0,MAX($T$2:$T841)))</f>
        <v/>
      </c>
    </row>
    <row r="842">
      <c r="A842" s="7" t="n"/>
      <c r="B842" s="8" t="n"/>
      <c r="C842" s="8" t="n"/>
      <c r="D842" s="9" t="n"/>
      <c r="E842" s="9" t="n"/>
      <c r="F842" s="10" t="n"/>
      <c r="G842" s="11" t="n"/>
      <c r="H842" s="11" t="n"/>
      <c r="I842" s="11" t="n"/>
      <c r="J842" s="12" t="n"/>
      <c r="K842" s="9" t="n"/>
      <c r="L842" s="9" t="n"/>
      <c r="M842" s="9" t="n"/>
      <c r="N842" s="13">
        <f>IF(OR($E842="",$F842="",$G842="",$H842=""),"",ROUND(($H842-$G842)*$F842*IF($E842="Short",-1,1),2))</f>
        <v/>
      </c>
      <c r="O842" s="13">
        <f>IF($N842="","",ROUND($N842-N($J842),2))</f>
        <v/>
      </c>
      <c r="P842" s="13">
        <f>IF(OR($F842="",$G842="",$I842=""),"",ABS($G842-$I842)*$F842)</f>
        <v/>
      </c>
      <c r="Q842" s="14">
        <f>IF(OR($O842="",$P842=""),"",IF($P842=0,"",$O842/$P842))</f>
        <v/>
      </c>
      <c r="R842" s="15">
        <f>IF(OR($B842="",$C842=""),"",ROUND(($C842-$B842)*1440,0))</f>
        <v/>
      </c>
      <c r="S842" s="16">
        <f>IF($O842="","",IF($O842&gt;0,"Win",IF($O842&lt;0,"Loss","Scratch")))</f>
        <v/>
      </c>
      <c r="T842" s="13">
        <f>IF($O842="","",SUM($O$2:$O842))</f>
        <v/>
      </c>
      <c r="U842" s="13">
        <f>IF($T842="","",$T842-MAX(0,MAX($T$2:$T842)))</f>
        <v/>
      </c>
    </row>
    <row r="843">
      <c r="A843" s="7" t="n"/>
      <c r="B843" s="8" t="n"/>
      <c r="C843" s="8" t="n"/>
      <c r="D843" s="9" t="n"/>
      <c r="E843" s="9" t="n"/>
      <c r="F843" s="10" t="n"/>
      <c r="G843" s="11" t="n"/>
      <c r="H843" s="11" t="n"/>
      <c r="I843" s="11" t="n"/>
      <c r="J843" s="12" t="n"/>
      <c r="K843" s="9" t="n"/>
      <c r="L843" s="9" t="n"/>
      <c r="M843" s="9" t="n"/>
      <c r="N843" s="13">
        <f>IF(OR($E843="",$F843="",$G843="",$H843=""),"",ROUND(($H843-$G843)*$F843*IF($E843="Short",-1,1),2))</f>
        <v/>
      </c>
      <c r="O843" s="13">
        <f>IF($N843="","",ROUND($N843-N($J843),2))</f>
        <v/>
      </c>
      <c r="P843" s="13">
        <f>IF(OR($F843="",$G843="",$I843=""),"",ABS($G843-$I843)*$F843)</f>
        <v/>
      </c>
      <c r="Q843" s="14">
        <f>IF(OR($O843="",$P843=""),"",IF($P843=0,"",$O843/$P843))</f>
        <v/>
      </c>
      <c r="R843" s="15">
        <f>IF(OR($B843="",$C843=""),"",ROUND(($C843-$B843)*1440,0))</f>
        <v/>
      </c>
      <c r="S843" s="16">
        <f>IF($O843="","",IF($O843&gt;0,"Win",IF($O843&lt;0,"Loss","Scratch")))</f>
        <v/>
      </c>
      <c r="T843" s="13">
        <f>IF($O843="","",SUM($O$2:$O843))</f>
        <v/>
      </c>
      <c r="U843" s="13">
        <f>IF($T843="","",$T843-MAX(0,MAX($T$2:$T843)))</f>
        <v/>
      </c>
    </row>
    <row r="844">
      <c r="A844" s="7" t="n"/>
      <c r="B844" s="8" t="n"/>
      <c r="C844" s="8" t="n"/>
      <c r="D844" s="9" t="n"/>
      <c r="E844" s="9" t="n"/>
      <c r="F844" s="10" t="n"/>
      <c r="G844" s="11" t="n"/>
      <c r="H844" s="11" t="n"/>
      <c r="I844" s="11" t="n"/>
      <c r="J844" s="12" t="n"/>
      <c r="K844" s="9" t="n"/>
      <c r="L844" s="9" t="n"/>
      <c r="M844" s="9" t="n"/>
      <c r="N844" s="13">
        <f>IF(OR($E844="",$F844="",$G844="",$H844=""),"",ROUND(($H844-$G844)*$F844*IF($E844="Short",-1,1),2))</f>
        <v/>
      </c>
      <c r="O844" s="13">
        <f>IF($N844="","",ROUND($N844-N($J844),2))</f>
        <v/>
      </c>
      <c r="P844" s="13">
        <f>IF(OR($F844="",$G844="",$I844=""),"",ABS($G844-$I844)*$F844)</f>
        <v/>
      </c>
      <c r="Q844" s="14">
        <f>IF(OR($O844="",$P844=""),"",IF($P844=0,"",$O844/$P844))</f>
        <v/>
      </c>
      <c r="R844" s="15">
        <f>IF(OR($B844="",$C844=""),"",ROUND(($C844-$B844)*1440,0))</f>
        <v/>
      </c>
      <c r="S844" s="16">
        <f>IF($O844="","",IF($O844&gt;0,"Win",IF($O844&lt;0,"Loss","Scratch")))</f>
        <v/>
      </c>
      <c r="T844" s="13">
        <f>IF($O844="","",SUM($O$2:$O844))</f>
        <v/>
      </c>
      <c r="U844" s="13">
        <f>IF($T844="","",$T844-MAX(0,MAX($T$2:$T844)))</f>
        <v/>
      </c>
    </row>
    <row r="845">
      <c r="A845" s="7" t="n"/>
      <c r="B845" s="8" t="n"/>
      <c r="C845" s="8" t="n"/>
      <c r="D845" s="9" t="n"/>
      <c r="E845" s="9" t="n"/>
      <c r="F845" s="10" t="n"/>
      <c r="G845" s="11" t="n"/>
      <c r="H845" s="11" t="n"/>
      <c r="I845" s="11" t="n"/>
      <c r="J845" s="12" t="n"/>
      <c r="K845" s="9" t="n"/>
      <c r="L845" s="9" t="n"/>
      <c r="M845" s="9" t="n"/>
      <c r="N845" s="13">
        <f>IF(OR($E845="",$F845="",$G845="",$H845=""),"",ROUND(($H845-$G845)*$F845*IF($E845="Short",-1,1),2))</f>
        <v/>
      </c>
      <c r="O845" s="13">
        <f>IF($N845="","",ROUND($N845-N($J845),2))</f>
        <v/>
      </c>
      <c r="P845" s="13">
        <f>IF(OR($F845="",$G845="",$I845=""),"",ABS($G845-$I845)*$F845)</f>
        <v/>
      </c>
      <c r="Q845" s="14">
        <f>IF(OR($O845="",$P845=""),"",IF($P845=0,"",$O845/$P845))</f>
        <v/>
      </c>
      <c r="R845" s="15">
        <f>IF(OR($B845="",$C845=""),"",ROUND(($C845-$B845)*1440,0))</f>
        <v/>
      </c>
      <c r="S845" s="16">
        <f>IF($O845="","",IF($O845&gt;0,"Win",IF($O845&lt;0,"Loss","Scratch")))</f>
        <v/>
      </c>
      <c r="T845" s="13">
        <f>IF($O845="","",SUM($O$2:$O845))</f>
        <v/>
      </c>
      <c r="U845" s="13">
        <f>IF($T845="","",$T845-MAX(0,MAX($T$2:$T845)))</f>
        <v/>
      </c>
    </row>
    <row r="846">
      <c r="A846" s="7" t="n"/>
      <c r="B846" s="8" t="n"/>
      <c r="C846" s="8" t="n"/>
      <c r="D846" s="9" t="n"/>
      <c r="E846" s="9" t="n"/>
      <c r="F846" s="10" t="n"/>
      <c r="G846" s="11" t="n"/>
      <c r="H846" s="11" t="n"/>
      <c r="I846" s="11" t="n"/>
      <c r="J846" s="12" t="n"/>
      <c r="K846" s="9" t="n"/>
      <c r="L846" s="9" t="n"/>
      <c r="M846" s="9" t="n"/>
      <c r="N846" s="13">
        <f>IF(OR($E846="",$F846="",$G846="",$H846=""),"",ROUND(($H846-$G846)*$F846*IF($E846="Short",-1,1),2))</f>
        <v/>
      </c>
      <c r="O846" s="13">
        <f>IF($N846="","",ROUND($N846-N($J846),2))</f>
        <v/>
      </c>
      <c r="P846" s="13">
        <f>IF(OR($F846="",$G846="",$I846=""),"",ABS($G846-$I846)*$F846)</f>
        <v/>
      </c>
      <c r="Q846" s="14">
        <f>IF(OR($O846="",$P846=""),"",IF($P846=0,"",$O846/$P846))</f>
        <v/>
      </c>
      <c r="R846" s="15">
        <f>IF(OR($B846="",$C846=""),"",ROUND(($C846-$B846)*1440,0))</f>
        <v/>
      </c>
      <c r="S846" s="16">
        <f>IF($O846="","",IF($O846&gt;0,"Win",IF($O846&lt;0,"Loss","Scratch")))</f>
        <v/>
      </c>
      <c r="T846" s="13">
        <f>IF($O846="","",SUM($O$2:$O846))</f>
        <v/>
      </c>
      <c r="U846" s="13">
        <f>IF($T846="","",$T846-MAX(0,MAX($T$2:$T846)))</f>
        <v/>
      </c>
    </row>
    <row r="847">
      <c r="A847" s="7" t="n"/>
      <c r="B847" s="8" t="n"/>
      <c r="C847" s="8" t="n"/>
      <c r="D847" s="9" t="n"/>
      <c r="E847" s="9" t="n"/>
      <c r="F847" s="10" t="n"/>
      <c r="G847" s="11" t="n"/>
      <c r="H847" s="11" t="n"/>
      <c r="I847" s="11" t="n"/>
      <c r="J847" s="12" t="n"/>
      <c r="K847" s="9" t="n"/>
      <c r="L847" s="9" t="n"/>
      <c r="M847" s="9" t="n"/>
      <c r="N847" s="13">
        <f>IF(OR($E847="",$F847="",$G847="",$H847=""),"",ROUND(($H847-$G847)*$F847*IF($E847="Short",-1,1),2))</f>
        <v/>
      </c>
      <c r="O847" s="13">
        <f>IF($N847="","",ROUND($N847-N($J847),2))</f>
        <v/>
      </c>
      <c r="P847" s="13">
        <f>IF(OR($F847="",$G847="",$I847=""),"",ABS($G847-$I847)*$F847)</f>
        <v/>
      </c>
      <c r="Q847" s="14">
        <f>IF(OR($O847="",$P847=""),"",IF($P847=0,"",$O847/$P847))</f>
        <v/>
      </c>
      <c r="R847" s="15">
        <f>IF(OR($B847="",$C847=""),"",ROUND(($C847-$B847)*1440,0))</f>
        <v/>
      </c>
      <c r="S847" s="16">
        <f>IF($O847="","",IF($O847&gt;0,"Win",IF($O847&lt;0,"Loss","Scratch")))</f>
        <v/>
      </c>
      <c r="T847" s="13">
        <f>IF($O847="","",SUM($O$2:$O847))</f>
        <v/>
      </c>
      <c r="U847" s="13">
        <f>IF($T847="","",$T847-MAX(0,MAX($T$2:$T847)))</f>
        <v/>
      </c>
    </row>
    <row r="848">
      <c r="A848" s="7" t="n"/>
      <c r="B848" s="8" t="n"/>
      <c r="C848" s="8" t="n"/>
      <c r="D848" s="9" t="n"/>
      <c r="E848" s="9" t="n"/>
      <c r="F848" s="10" t="n"/>
      <c r="G848" s="11" t="n"/>
      <c r="H848" s="11" t="n"/>
      <c r="I848" s="11" t="n"/>
      <c r="J848" s="12" t="n"/>
      <c r="K848" s="9" t="n"/>
      <c r="L848" s="9" t="n"/>
      <c r="M848" s="9" t="n"/>
      <c r="N848" s="13">
        <f>IF(OR($E848="",$F848="",$G848="",$H848=""),"",ROUND(($H848-$G848)*$F848*IF($E848="Short",-1,1),2))</f>
        <v/>
      </c>
      <c r="O848" s="13">
        <f>IF($N848="","",ROUND($N848-N($J848),2))</f>
        <v/>
      </c>
      <c r="P848" s="13">
        <f>IF(OR($F848="",$G848="",$I848=""),"",ABS($G848-$I848)*$F848)</f>
        <v/>
      </c>
      <c r="Q848" s="14">
        <f>IF(OR($O848="",$P848=""),"",IF($P848=0,"",$O848/$P848))</f>
        <v/>
      </c>
      <c r="R848" s="15">
        <f>IF(OR($B848="",$C848=""),"",ROUND(($C848-$B848)*1440,0))</f>
        <v/>
      </c>
      <c r="S848" s="16">
        <f>IF($O848="","",IF($O848&gt;0,"Win",IF($O848&lt;0,"Loss","Scratch")))</f>
        <v/>
      </c>
      <c r="T848" s="13">
        <f>IF($O848="","",SUM($O$2:$O848))</f>
        <v/>
      </c>
      <c r="U848" s="13">
        <f>IF($T848="","",$T848-MAX(0,MAX($T$2:$T848)))</f>
        <v/>
      </c>
    </row>
    <row r="849">
      <c r="A849" s="7" t="n"/>
      <c r="B849" s="8" t="n"/>
      <c r="C849" s="8" t="n"/>
      <c r="D849" s="9" t="n"/>
      <c r="E849" s="9" t="n"/>
      <c r="F849" s="10" t="n"/>
      <c r="G849" s="11" t="n"/>
      <c r="H849" s="11" t="n"/>
      <c r="I849" s="11" t="n"/>
      <c r="J849" s="12" t="n"/>
      <c r="K849" s="9" t="n"/>
      <c r="L849" s="9" t="n"/>
      <c r="M849" s="9" t="n"/>
      <c r="N849" s="13">
        <f>IF(OR($E849="",$F849="",$G849="",$H849=""),"",ROUND(($H849-$G849)*$F849*IF($E849="Short",-1,1),2))</f>
        <v/>
      </c>
      <c r="O849" s="13">
        <f>IF($N849="","",ROUND($N849-N($J849),2))</f>
        <v/>
      </c>
      <c r="P849" s="13">
        <f>IF(OR($F849="",$G849="",$I849=""),"",ABS($G849-$I849)*$F849)</f>
        <v/>
      </c>
      <c r="Q849" s="14">
        <f>IF(OR($O849="",$P849=""),"",IF($P849=0,"",$O849/$P849))</f>
        <v/>
      </c>
      <c r="R849" s="15">
        <f>IF(OR($B849="",$C849=""),"",ROUND(($C849-$B849)*1440,0))</f>
        <v/>
      </c>
      <c r="S849" s="16">
        <f>IF($O849="","",IF($O849&gt;0,"Win",IF($O849&lt;0,"Loss","Scratch")))</f>
        <v/>
      </c>
      <c r="T849" s="13">
        <f>IF($O849="","",SUM($O$2:$O849))</f>
        <v/>
      </c>
      <c r="U849" s="13">
        <f>IF($T849="","",$T849-MAX(0,MAX($T$2:$T849)))</f>
        <v/>
      </c>
    </row>
    <row r="850">
      <c r="A850" s="7" t="n"/>
      <c r="B850" s="8" t="n"/>
      <c r="C850" s="8" t="n"/>
      <c r="D850" s="9" t="n"/>
      <c r="E850" s="9" t="n"/>
      <c r="F850" s="10" t="n"/>
      <c r="G850" s="11" t="n"/>
      <c r="H850" s="11" t="n"/>
      <c r="I850" s="11" t="n"/>
      <c r="J850" s="12" t="n"/>
      <c r="K850" s="9" t="n"/>
      <c r="L850" s="9" t="n"/>
      <c r="M850" s="9" t="n"/>
      <c r="N850" s="13">
        <f>IF(OR($E850="",$F850="",$G850="",$H850=""),"",ROUND(($H850-$G850)*$F850*IF($E850="Short",-1,1),2))</f>
        <v/>
      </c>
      <c r="O850" s="13">
        <f>IF($N850="","",ROUND($N850-N($J850),2))</f>
        <v/>
      </c>
      <c r="P850" s="13">
        <f>IF(OR($F850="",$G850="",$I850=""),"",ABS($G850-$I850)*$F850)</f>
        <v/>
      </c>
      <c r="Q850" s="14">
        <f>IF(OR($O850="",$P850=""),"",IF($P850=0,"",$O850/$P850))</f>
        <v/>
      </c>
      <c r="R850" s="15">
        <f>IF(OR($B850="",$C850=""),"",ROUND(($C850-$B850)*1440,0))</f>
        <v/>
      </c>
      <c r="S850" s="16">
        <f>IF($O850="","",IF($O850&gt;0,"Win",IF($O850&lt;0,"Loss","Scratch")))</f>
        <v/>
      </c>
      <c r="T850" s="13">
        <f>IF($O850="","",SUM($O$2:$O850))</f>
        <v/>
      </c>
      <c r="U850" s="13">
        <f>IF($T850="","",$T850-MAX(0,MAX($T$2:$T850)))</f>
        <v/>
      </c>
    </row>
    <row r="851">
      <c r="A851" s="7" t="n"/>
      <c r="B851" s="8" t="n"/>
      <c r="C851" s="8" t="n"/>
      <c r="D851" s="9" t="n"/>
      <c r="E851" s="9" t="n"/>
      <c r="F851" s="10" t="n"/>
      <c r="G851" s="11" t="n"/>
      <c r="H851" s="11" t="n"/>
      <c r="I851" s="11" t="n"/>
      <c r="J851" s="12" t="n"/>
      <c r="K851" s="9" t="n"/>
      <c r="L851" s="9" t="n"/>
      <c r="M851" s="9" t="n"/>
      <c r="N851" s="13">
        <f>IF(OR($E851="",$F851="",$G851="",$H851=""),"",ROUND(($H851-$G851)*$F851*IF($E851="Short",-1,1),2))</f>
        <v/>
      </c>
      <c r="O851" s="13">
        <f>IF($N851="","",ROUND($N851-N($J851),2))</f>
        <v/>
      </c>
      <c r="P851" s="13">
        <f>IF(OR($F851="",$G851="",$I851=""),"",ABS($G851-$I851)*$F851)</f>
        <v/>
      </c>
      <c r="Q851" s="14">
        <f>IF(OR($O851="",$P851=""),"",IF($P851=0,"",$O851/$P851))</f>
        <v/>
      </c>
      <c r="R851" s="15">
        <f>IF(OR($B851="",$C851=""),"",ROUND(($C851-$B851)*1440,0))</f>
        <v/>
      </c>
      <c r="S851" s="16">
        <f>IF($O851="","",IF($O851&gt;0,"Win",IF($O851&lt;0,"Loss","Scratch")))</f>
        <v/>
      </c>
      <c r="T851" s="13">
        <f>IF($O851="","",SUM($O$2:$O851))</f>
        <v/>
      </c>
      <c r="U851" s="13">
        <f>IF($T851="","",$T851-MAX(0,MAX($T$2:$T851)))</f>
        <v/>
      </c>
    </row>
    <row r="852">
      <c r="A852" s="7" t="n"/>
      <c r="B852" s="8" t="n"/>
      <c r="C852" s="8" t="n"/>
      <c r="D852" s="9" t="n"/>
      <c r="E852" s="9" t="n"/>
      <c r="F852" s="10" t="n"/>
      <c r="G852" s="11" t="n"/>
      <c r="H852" s="11" t="n"/>
      <c r="I852" s="11" t="n"/>
      <c r="J852" s="12" t="n"/>
      <c r="K852" s="9" t="n"/>
      <c r="L852" s="9" t="n"/>
      <c r="M852" s="9" t="n"/>
      <c r="N852" s="13">
        <f>IF(OR($E852="",$F852="",$G852="",$H852=""),"",ROUND(($H852-$G852)*$F852*IF($E852="Short",-1,1),2))</f>
        <v/>
      </c>
      <c r="O852" s="13">
        <f>IF($N852="","",ROUND($N852-N($J852),2))</f>
        <v/>
      </c>
      <c r="P852" s="13">
        <f>IF(OR($F852="",$G852="",$I852=""),"",ABS($G852-$I852)*$F852)</f>
        <v/>
      </c>
      <c r="Q852" s="14">
        <f>IF(OR($O852="",$P852=""),"",IF($P852=0,"",$O852/$P852))</f>
        <v/>
      </c>
      <c r="R852" s="15">
        <f>IF(OR($B852="",$C852=""),"",ROUND(($C852-$B852)*1440,0))</f>
        <v/>
      </c>
      <c r="S852" s="16">
        <f>IF($O852="","",IF($O852&gt;0,"Win",IF($O852&lt;0,"Loss","Scratch")))</f>
        <v/>
      </c>
      <c r="T852" s="13">
        <f>IF($O852="","",SUM($O$2:$O852))</f>
        <v/>
      </c>
      <c r="U852" s="13">
        <f>IF($T852="","",$T852-MAX(0,MAX($T$2:$T852)))</f>
        <v/>
      </c>
    </row>
    <row r="853">
      <c r="A853" s="7" t="n"/>
      <c r="B853" s="8" t="n"/>
      <c r="C853" s="8" t="n"/>
      <c r="D853" s="9" t="n"/>
      <c r="E853" s="9" t="n"/>
      <c r="F853" s="10" t="n"/>
      <c r="G853" s="11" t="n"/>
      <c r="H853" s="11" t="n"/>
      <c r="I853" s="11" t="n"/>
      <c r="J853" s="12" t="n"/>
      <c r="K853" s="9" t="n"/>
      <c r="L853" s="9" t="n"/>
      <c r="M853" s="9" t="n"/>
      <c r="N853" s="13">
        <f>IF(OR($E853="",$F853="",$G853="",$H853=""),"",ROUND(($H853-$G853)*$F853*IF($E853="Short",-1,1),2))</f>
        <v/>
      </c>
      <c r="O853" s="13">
        <f>IF($N853="","",ROUND($N853-N($J853),2))</f>
        <v/>
      </c>
      <c r="P853" s="13">
        <f>IF(OR($F853="",$G853="",$I853=""),"",ABS($G853-$I853)*$F853)</f>
        <v/>
      </c>
      <c r="Q853" s="14">
        <f>IF(OR($O853="",$P853=""),"",IF($P853=0,"",$O853/$P853))</f>
        <v/>
      </c>
      <c r="R853" s="15">
        <f>IF(OR($B853="",$C853=""),"",ROUND(($C853-$B853)*1440,0))</f>
        <v/>
      </c>
      <c r="S853" s="16">
        <f>IF($O853="","",IF($O853&gt;0,"Win",IF($O853&lt;0,"Loss","Scratch")))</f>
        <v/>
      </c>
      <c r="T853" s="13">
        <f>IF($O853="","",SUM($O$2:$O853))</f>
        <v/>
      </c>
      <c r="U853" s="13">
        <f>IF($T853="","",$T853-MAX(0,MAX($T$2:$T853)))</f>
        <v/>
      </c>
    </row>
    <row r="854">
      <c r="A854" s="7" t="n"/>
      <c r="B854" s="8" t="n"/>
      <c r="C854" s="8" t="n"/>
      <c r="D854" s="9" t="n"/>
      <c r="E854" s="9" t="n"/>
      <c r="F854" s="10" t="n"/>
      <c r="G854" s="11" t="n"/>
      <c r="H854" s="11" t="n"/>
      <c r="I854" s="11" t="n"/>
      <c r="J854" s="12" t="n"/>
      <c r="K854" s="9" t="n"/>
      <c r="L854" s="9" t="n"/>
      <c r="M854" s="9" t="n"/>
      <c r="N854" s="13">
        <f>IF(OR($E854="",$F854="",$G854="",$H854=""),"",ROUND(($H854-$G854)*$F854*IF($E854="Short",-1,1),2))</f>
        <v/>
      </c>
      <c r="O854" s="13">
        <f>IF($N854="","",ROUND($N854-N($J854),2))</f>
        <v/>
      </c>
      <c r="P854" s="13">
        <f>IF(OR($F854="",$G854="",$I854=""),"",ABS($G854-$I854)*$F854)</f>
        <v/>
      </c>
      <c r="Q854" s="14">
        <f>IF(OR($O854="",$P854=""),"",IF($P854=0,"",$O854/$P854))</f>
        <v/>
      </c>
      <c r="R854" s="15">
        <f>IF(OR($B854="",$C854=""),"",ROUND(($C854-$B854)*1440,0))</f>
        <v/>
      </c>
      <c r="S854" s="16">
        <f>IF($O854="","",IF($O854&gt;0,"Win",IF($O854&lt;0,"Loss","Scratch")))</f>
        <v/>
      </c>
      <c r="T854" s="13">
        <f>IF($O854="","",SUM($O$2:$O854))</f>
        <v/>
      </c>
      <c r="U854" s="13">
        <f>IF($T854="","",$T854-MAX(0,MAX($T$2:$T854)))</f>
        <v/>
      </c>
    </row>
    <row r="855">
      <c r="A855" s="7" t="n"/>
      <c r="B855" s="8" t="n"/>
      <c r="C855" s="8" t="n"/>
      <c r="D855" s="9" t="n"/>
      <c r="E855" s="9" t="n"/>
      <c r="F855" s="10" t="n"/>
      <c r="G855" s="11" t="n"/>
      <c r="H855" s="11" t="n"/>
      <c r="I855" s="11" t="n"/>
      <c r="J855" s="12" t="n"/>
      <c r="K855" s="9" t="n"/>
      <c r="L855" s="9" t="n"/>
      <c r="M855" s="9" t="n"/>
      <c r="N855" s="13">
        <f>IF(OR($E855="",$F855="",$G855="",$H855=""),"",ROUND(($H855-$G855)*$F855*IF($E855="Short",-1,1),2))</f>
        <v/>
      </c>
      <c r="O855" s="13">
        <f>IF($N855="","",ROUND($N855-N($J855),2))</f>
        <v/>
      </c>
      <c r="P855" s="13">
        <f>IF(OR($F855="",$G855="",$I855=""),"",ABS($G855-$I855)*$F855)</f>
        <v/>
      </c>
      <c r="Q855" s="14">
        <f>IF(OR($O855="",$P855=""),"",IF($P855=0,"",$O855/$P855))</f>
        <v/>
      </c>
      <c r="R855" s="15">
        <f>IF(OR($B855="",$C855=""),"",ROUND(($C855-$B855)*1440,0))</f>
        <v/>
      </c>
      <c r="S855" s="16">
        <f>IF($O855="","",IF($O855&gt;0,"Win",IF($O855&lt;0,"Loss","Scratch")))</f>
        <v/>
      </c>
      <c r="T855" s="13">
        <f>IF($O855="","",SUM($O$2:$O855))</f>
        <v/>
      </c>
      <c r="U855" s="13">
        <f>IF($T855="","",$T855-MAX(0,MAX($T$2:$T855)))</f>
        <v/>
      </c>
    </row>
    <row r="856">
      <c r="A856" s="7" t="n"/>
      <c r="B856" s="8" t="n"/>
      <c r="C856" s="8" t="n"/>
      <c r="D856" s="9" t="n"/>
      <c r="E856" s="9" t="n"/>
      <c r="F856" s="10" t="n"/>
      <c r="G856" s="11" t="n"/>
      <c r="H856" s="11" t="n"/>
      <c r="I856" s="11" t="n"/>
      <c r="J856" s="12" t="n"/>
      <c r="K856" s="9" t="n"/>
      <c r="L856" s="9" t="n"/>
      <c r="M856" s="9" t="n"/>
      <c r="N856" s="13">
        <f>IF(OR($E856="",$F856="",$G856="",$H856=""),"",ROUND(($H856-$G856)*$F856*IF($E856="Short",-1,1),2))</f>
        <v/>
      </c>
      <c r="O856" s="13">
        <f>IF($N856="","",ROUND($N856-N($J856),2))</f>
        <v/>
      </c>
      <c r="P856" s="13">
        <f>IF(OR($F856="",$G856="",$I856=""),"",ABS($G856-$I856)*$F856)</f>
        <v/>
      </c>
      <c r="Q856" s="14">
        <f>IF(OR($O856="",$P856=""),"",IF($P856=0,"",$O856/$P856))</f>
        <v/>
      </c>
      <c r="R856" s="15">
        <f>IF(OR($B856="",$C856=""),"",ROUND(($C856-$B856)*1440,0))</f>
        <v/>
      </c>
      <c r="S856" s="16">
        <f>IF($O856="","",IF($O856&gt;0,"Win",IF($O856&lt;0,"Loss","Scratch")))</f>
        <v/>
      </c>
      <c r="T856" s="13">
        <f>IF($O856="","",SUM($O$2:$O856))</f>
        <v/>
      </c>
      <c r="U856" s="13">
        <f>IF($T856="","",$T856-MAX(0,MAX($T$2:$T856)))</f>
        <v/>
      </c>
    </row>
    <row r="857">
      <c r="A857" s="7" t="n"/>
      <c r="B857" s="8" t="n"/>
      <c r="C857" s="8" t="n"/>
      <c r="D857" s="9" t="n"/>
      <c r="E857" s="9" t="n"/>
      <c r="F857" s="10" t="n"/>
      <c r="G857" s="11" t="n"/>
      <c r="H857" s="11" t="n"/>
      <c r="I857" s="11" t="n"/>
      <c r="J857" s="12" t="n"/>
      <c r="K857" s="9" t="n"/>
      <c r="L857" s="9" t="n"/>
      <c r="M857" s="9" t="n"/>
      <c r="N857" s="13">
        <f>IF(OR($E857="",$F857="",$G857="",$H857=""),"",ROUND(($H857-$G857)*$F857*IF($E857="Short",-1,1),2))</f>
        <v/>
      </c>
      <c r="O857" s="13">
        <f>IF($N857="","",ROUND($N857-N($J857),2))</f>
        <v/>
      </c>
      <c r="P857" s="13">
        <f>IF(OR($F857="",$G857="",$I857=""),"",ABS($G857-$I857)*$F857)</f>
        <v/>
      </c>
      <c r="Q857" s="14">
        <f>IF(OR($O857="",$P857=""),"",IF($P857=0,"",$O857/$P857))</f>
        <v/>
      </c>
      <c r="R857" s="15">
        <f>IF(OR($B857="",$C857=""),"",ROUND(($C857-$B857)*1440,0))</f>
        <v/>
      </c>
      <c r="S857" s="16">
        <f>IF($O857="","",IF($O857&gt;0,"Win",IF($O857&lt;0,"Loss","Scratch")))</f>
        <v/>
      </c>
      <c r="T857" s="13">
        <f>IF($O857="","",SUM($O$2:$O857))</f>
        <v/>
      </c>
      <c r="U857" s="13">
        <f>IF($T857="","",$T857-MAX(0,MAX($T$2:$T857)))</f>
        <v/>
      </c>
    </row>
    <row r="858">
      <c r="A858" s="7" t="n"/>
      <c r="B858" s="8" t="n"/>
      <c r="C858" s="8" t="n"/>
      <c r="D858" s="9" t="n"/>
      <c r="E858" s="9" t="n"/>
      <c r="F858" s="10" t="n"/>
      <c r="G858" s="11" t="n"/>
      <c r="H858" s="11" t="n"/>
      <c r="I858" s="11" t="n"/>
      <c r="J858" s="12" t="n"/>
      <c r="K858" s="9" t="n"/>
      <c r="L858" s="9" t="n"/>
      <c r="M858" s="9" t="n"/>
      <c r="N858" s="13">
        <f>IF(OR($E858="",$F858="",$G858="",$H858=""),"",ROUND(($H858-$G858)*$F858*IF($E858="Short",-1,1),2))</f>
        <v/>
      </c>
      <c r="O858" s="13">
        <f>IF($N858="","",ROUND($N858-N($J858),2))</f>
        <v/>
      </c>
      <c r="P858" s="13">
        <f>IF(OR($F858="",$G858="",$I858=""),"",ABS($G858-$I858)*$F858)</f>
        <v/>
      </c>
      <c r="Q858" s="14">
        <f>IF(OR($O858="",$P858=""),"",IF($P858=0,"",$O858/$P858))</f>
        <v/>
      </c>
      <c r="R858" s="15">
        <f>IF(OR($B858="",$C858=""),"",ROUND(($C858-$B858)*1440,0))</f>
        <v/>
      </c>
      <c r="S858" s="16">
        <f>IF($O858="","",IF($O858&gt;0,"Win",IF($O858&lt;0,"Loss","Scratch")))</f>
        <v/>
      </c>
      <c r="T858" s="13">
        <f>IF($O858="","",SUM($O$2:$O858))</f>
        <v/>
      </c>
      <c r="U858" s="13">
        <f>IF($T858="","",$T858-MAX(0,MAX($T$2:$T858)))</f>
        <v/>
      </c>
    </row>
    <row r="859">
      <c r="A859" s="7" t="n"/>
      <c r="B859" s="8" t="n"/>
      <c r="C859" s="8" t="n"/>
      <c r="D859" s="9" t="n"/>
      <c r="E859" s="9" t="n"/>
      <c r="F859" s="10" t="n"/>
      <c r="G859" s="11" t="n"/>
      <c r="H859" s="11" t="n"/>
      <c r="I859" s="11" t="n"/>
      <c r="J859" s="12" t="n"/>
      <c r="K859" s="9" t="n"/>
      <c r="L859" s="9" t="n"/>
      <c r="M859" s="9" t="n"/>
      <c r="N859" s="13">
        <f>IF(OR($E859="",$F859="",$G859="",$H859=""),"",ROUND(($H859-$G859)*$F859*IF($E859="Short",-1,1),2))</f>
        <v/>
      </c>
      <c r="O859" s="13">
        <f>IF($N859="","",ROUND($N859-N($J859),2))</f>
        <v/>
      </c>
      <c r="P859" s="13">
        <f>IF(OR($F859="",$G859="",$I859=""),"",ABS($G859-$I859)*$F859)</f>
        <v/>
      </c>
      <c r="Q859" s="14">
        <f>IF(OR($O859="",$P859=""),"",IF($P859=0,"",$O859/$P859))</f>
        <v/>
      </c>
      <c r="R859" s="15">
        <f>IF(OR($B859="",$C859=""),"",ROUND(($C859-$B859)*1440,0))</f>
        <v/>
      </c>
      <c r="S859" s="16">
        <f>IF($O859="","",IF($O859&gt;0,"Win",IF($O859&lt;0,"Loss","Scratch")))</f>
        <v/>
      </c>
      <c r="T859" s="13">
        <f>IF($O859="","",SUM($O$2:$O859))</f>
        <v/>
      </c>
      <c r="U859" s="13">
        <f>IF($T859="","",$T859-MAX(0,MAX($T$2:$T859)))</f>
        <v/>
      </c>
    </row>
    <row r="860">
      <c r="A860" s="7" t="n"/>
      <c r="B860" s="8" t="n"/>
      <c r="C860" s="8" t="n"/>
      <c r="D860" s="9" t="n"/>
      <c r="E860" s="9" t="n"/>
      <c r="F860" s="10" t="n"/>
      <c r="G860" s="11" t="n"/>
      <c r="H860" s="11" t="n"/>
      <c r="I860" s="11" t="n"/>
      <c r="J860" s="12" t="n"/>
      <c r="K860" s="9" t="n"/>
      <c r="L860" s="9" t="n"/>
      <c r="M860" s="9" t="n"/>
      <c r="N860" s="13">
        <f>IF(OR($E860="",$F860="",$G860="",$H860=""),"",ROUND(($H860-$G860)*$F860*IF($E860="Short",-1,1),2))</f>
        <v/>
      </c>
      <c r="O860" s="13">
        <f>IF($N860="","",ROUND($N860-N($J860),2))</f>
        <v/>
      </c>
      <c r="P860" s="13">
        <f>IF(OR($F860="",$G860="",$I860=""),"",ABS($G860-$I860)*$F860)</f>
        <v/>
      </c>
      <c r="Q860" s="14">
        <f>IF(OR($O860="",$P860=""),"",IF($P860=0,"",$O860/$P860))</f>
        <v/>
      </c>
      <c r="R860" s="15">
        <f>IF(OR($B860="",$C860=""),"",ROUND(($C860-$B860)*1440,0))</f>
        <v/>
      </c>
      <c r="S860" s="16">
        <f>IF($O860="","",IF($O860&gt;0,"Win",IF($O860&lt;0,"Loss","Scratch")))</f>
        <v/>
      </c>
      <c r="T860" s="13">
        <f>IF($O860="","",SUM($O$2:$O860))</f>
        <v/>
      </c>
      <c r="U860" s="13">
        <f>IF($T860="","",$T860-MAX(0,MAX($T$2:$T860)))</f>
        <v/>
      </c>
    </row>
    <row r="861">
      <c r="A861" s="7" t="n"/>
      <c r="B861" s="8" t="n"/>
      <c r="C861" s="8" t="n"/>
      <c r="D861" s="9" t="n"/>
      <c r="E861" s="9" t="n"/>
      <c r="F861" s="10" t="n"/>
      <c r="G861" s="11" t="n"/>
      <c r="H861" s="11" t="n"/>
      <c r="I861" s="11" t="n"/>
      <c r="J861" s="12" t="n"/>
      <c r="K861" s="9" t="n"/>
      <c r="L861" s="9" t="n"/>
      <c r="M861" s="9" t="n"/>
      <c r="N861" s="13">
        <f>IF(OR($E861="",$F861="",$G861="",$H861=""),"",ROUND(($H861-$G861)*$F861*IF($E861="Short",-1,1),2))</f>
        <v/>
      </c>
      <c r="O861" s="13">
        <f>IF($N861="","",ROUND($N861-N($J861),2))</f>
        <v/>
      </c>
      <c r="P861" s="13">
        <f>IF(OR($F861="",$G861="",$I861=""),"",ABS($G861-$I861)*$F861)</f>
        <v/>
      </c>
      <c r="Q861" s="14">
        <f>IF(OR($O861="",$P861=""),"",IF($P861=0,"",$O861/$P861))</f>
        <v/>
      </c>
      <c r="R861" s="15">
        <f>IF(OR($B861="",$C861=""),"",ROUND(($C861-$B861)*1440,0))</f>
        <v/>
      </c>
      <c r="S861" s="16">
        <f>IF($O861="","",IF($O861&gt;0,"Win",IF($O861&lt;0,"Loss","Scratch")))</f>
        <v/>
      </c>
      <c r="T861" s="13">
        <f>IF($O861="","",SUM($O$2:$O861))</f>
        <v/>
      </c>
      <c r="U861" s="13">
        <f>IF($T861="","",$T861-MAX(0,MAX($T$2:$T861)))</f>
        <v/>
      </c>
    </row>
    <row r="862">
      <c r="A862" s="7" t="n"/>
      <c r="B862" s="8" t="n"/>
      <c r="C862" s="8" t="n"/>
      <c r="D862" s="9" t="n"/>
      <c r="E862" s="9" t="n"/>
      <c r="F862" s="10" t="n"/>
      <c r="G862" s="11" t="n"/>
      <c r="H862" s="11" t="n"/>
      <c r="I862" s="11" t="n"/>
      <c r="J862" s="12" t="n"/>
      <c r="K862" s="9" t="n"/>
      <c r="L862" s="9" t="n"/>
      <c r="M862" s="9" t="n"/>
      <c r="N862" s="13">
        <f>IF(OR($E862="",$F862="",$G862="",$H862=""),"",ROUND(($H862-$G862)*$F862*IF($E862="Short",-1,1),2))</f>
        <v/>
      </c>
      <c r="O862" s="13">
        <f>IF($N862="","",ROUND($N862-N($J862),2))</f>
        <v/>
      </c>
      <c r="P862" s="13">
        <f>IF(OR($F862="",$G862="",$I862=""),"",ABS($G862-$I862)*$F862)</f>
        <v/>
      </c>
      <c r="Q862" s="14">
        <f>IF(OR($O862="",$P862=""),"",IF($P862=0,"",$O862/$P862))</f>
        <v/>
      </c>
      <c r="R862" s="15">
        <f>IF(OR($B862="",$C862=""),"",ROUND(($C862-$B862)*1440,0))</f>
        <v/>
      </c>
      <c r="S862" s="16">
        <f>IF($O862="","",IF($O862&gt;0,"Win",IF($O862&lt;0,"Loss","Scratch")))</f>
        <v/>
      </c>
      <c r="T862" s="13">
        <f>IF($O862="","",SUM($O$2:$O862))</f>
        <v/>
      </c>
      <c r="U862" s="13">
        <f>IF($T862="","",$T862-MAX(0,MAX($T$2:$T862)))</f>
        <v/>
      </c>
    </row>
    <row r="863">
      <c r="A863" s="7" t="n"/>
      <c r="B863" s="8" t="n"/>
      <c r="C863" s="8" t="n"/>
      <c r="D863" s="9" t="n"/>
      <c r="E863" s="9" t="n"/>
      <c r="F863" s="10" t="n"/>
      <c r="G863" s="11" t="n"/>
      <c r="H863" s="11" t="n"/>
      <c r="I863" s="11" t="n"/>
      <c r="J863" s="12" t="n"/>
      <c r="K863" s="9" t="n"/>
      <c r="L863" s="9" t="n"/>
      <c r="M863" s="9" t="n"/>
      <c r="N863" s="13">
        <f>IF(OR($E863="",$F863="",$G863="",$H863=""),"",ROUND(($H863-$G863)*$F863*IF($E863="Short",-1,1),2))</f>
        <v/>
      </c>
      <c r="O863" s="13">
        <f>IF($N863="","",ROUND($N863-N($J863),2))</f>
        <v/>
      </c>
      <c r="P863" s="13">
        <f>IF(OR($F863="",$G863="",$I863=""),"",ABS($G863-$I863)*$F863)</f>
        <v/>
      </c>
      <c r="Q863" s="14">
        <f>IF(OR($O863="",$P863=""),"",IF($P863=0,"",$O863/$P863))</f>
        <v/>
      </c>
      <c r="R863" s="15">
        <f>IF(OR($B863="",$C863=""),"",ROUND(($C863-$B863)*1440,0))</f>
        <v/>
      </c>
      <c r="S863" s="16">
        <f>IF($O863="","",IF($O863&gt;0,"Win",IF($O863&lt;0,"Loss","Scratch")))</f>
        <v/>
      </c>
      <c r="T863" s="13">
        <f>IF($O863="","",SUM($O$2:$O863))</f>
        <v/>
      </c>
      <c r="U863" s="13">
        <f>IF($T863="","",$T863-MAX(0,MAX($T$2:$T863)))</f>
        <v/>
      </c>
    </row>
    <row r="864">
      <c r="A864" s="7" t="n"/>
      <c r="B864" s="8" t="n"/>
      <c r="C864" s="8" t="n"/>
      <c r="D864" s="9" t="n"/>
      <c r="E864" s="9" t="n"/>
      <c r="F864" s="10" t="n"/>
      <c r="G864" s="11" t="n"/>
      <c r="H864" s="11" t="n"/>
      <c r="I864" s="11" t="n"/>
      <c r="J864" s="12" t="n"/>
      <c r="K864" s="9" t="n"/>
      <c r="L864" s="9" t="n"/>
      <c r="M864" s="9" t="n"/>
      <c r="N864" s="13">
        <f>IF(OR($E864="",$F864="",$G864="",$H864=""),"",ROUND(($H864-$G864)*$F864*IF($E864="Short",-1,1),2))</f>
        <v/>
      </c>
      <c r="O864" s="13">
        <f>IF($N864="","",ROUND($N864-N($J864),2))</f>
        <v/>
      </c>
      <c r="P864" s="13">
        <f>IF(OR($F864="",$G864="",$I864=""),"",ABS($G864-$I864)*$F864)</f>
        <v/>
      </c>
      <c r="Q864" s="14">
        <f>IF(OR($O864="",$P864=""),"",IF($P864=0,"",$O864/$P864))</f>
        <v/>
      </c>
      <c r="R864" s="15">
        <f>IF(OR($B864="",$C864=""),"",ROUND(($C864-$B864)*1440,0))</f>
        <v/>
      </c>
      <c r="S864" s="16">
        <f>IF($O864="","",IF($O864&gt;0,"Win",IF($O864&lt;0,"Loss","Scratch")))</f>
        <v/>
      </c>
      <c r="T864" s="13">
        <f>IF($O864="","",SUM($O$2:$O864))</f>
        <v/>
      </c>
      <c r="U864" s="13">
        <f>IF($T864="","",$T864-MAX(0,MAX($T$2:$T864)))</f>
        <v/>
      </c>
    </row>
    <row r="865">
      <c r="A865" s="7" t="n"/>
      <c r="B865" s="8" t="n"/>
      <c r="C865" s="8" t="n"/>
      <c r="D865" s="9" t="n"/>
      <c r="E865" s="9" t="n"/>
      <c r="F865" s="10" t="n"/>
      <c r="G865" s="11" t="n"/>
      <c r="H865" s="11" t="n"/>
      <c r="I865" s="11" t="n"/>
      <c r="J865" s="12" t="n"/>
      <c r="K865" s="9" t="n"/>
      <c r="L865" s="9" t="n"/>
      <c r="M865" s="9" t="n"/>
      <c r="N865" s="13">
        <f>IF(OR($E865="",$F865="",$G865="",$H865=""),"",ROUND(($H865-$G865)*$F865*IF($E865="Short",-1,1),2))</f>
        <v/>
      </c>
      <c r="O865" s="13">
        <f>IF($N865="","",ROUND($N865-N($J865),2))</f>
        <v/>
      </c>
      <c r="P865" s="13">
        <f>IF(OR($F865="",$G865="",$I865=""),"",ABS($G865-$I865)*$F865)</f>
        <v/>
      </c>
      <c r="Q865" s="14">
        <f>IF(OR($O865="",$P865=""),"",IF($P865=0,"",$O865/$P865))</f>
        <v/>
      </c>
      <c r="R865" s="15">
        <f>IF(OR($B865="",$C865=""),"",ROUND(($C865-$B865)*1440,0))</f>
        <v/>
      </c>
      <c r="S865" s="16">
        <f>IF($O865="","",IF($O865&gt;0,"Win",IF($O865&lt;0,"Loss","Scratch")))</f>
        <v/>
      </c>
      <c r="T865" s="13">
        <f>IF($O865="","",SUM($O$2:$O865))</f>
        <v/>
      </c>
      <c r="U865" s="13">
        <f>IF($T865="","",$T865-MAX(0,MAX($T$2:$T865)))</f>
        <v/>
      </c>
    </row>
    <row r="866">
      <c r="A866" s="7" t="n"/>
      <c r="B866" s="8" t="n"/>
      <c r="C866" s="8" t="n"/>
      <c r="D866" s="9" t="n"/>
      <c r="E866" s="9" t="n"/>
      <c r="F866" s="10" t="n"/>
      <c r="G866" s="11" t="n"/>
      <c r="H866" s="11" t="n"/>
      <c r="I866" s="11" t="n"/>
      <c r="J866" s="12" t="n"/>
      <c r="K866" s="9" t="n"/>
      <c r="L866" s="9" t="n"/>
      <c r="M866" s="9" t="n"/>
      <c r="N866" s="13">
        <f>IF(OR($E866="",$F866="",$G866="",$H866=""),"",ROUND(($H866-$G866)*$F866*IF($E866="Short",-1,1),2))</f>
        <v/>
      </c>
      <c r="O866" s="13">
        <f>IF($N866="","",ROUND($N866-N($J866),2))</f>
        <v/>
      </c>
      <c r="P866" s="13">
        <f>IF(OR($F866="",$G866="",$I866=""),"",ABS($G866-$I866)*$F866)</f>
        <v/>
      </c>
      <c r="Q866" s="14">
        <f>IF(OR($O866="",$P866=""),"",IF($P866=0,"",$O866/$P866))</f>
        <v/>
      </c>
      <c r="R866" s="15">
        <f>IF(OR($B866="",$C866=""),"",ROUND(($C866-$B866)*1440,0))</f>
        <v/>
      </c>
      <c r="S866" s="16">
        <f>IF($O866="","",IF($O866&gt;0,"Win",IF($O866&lt;0,"Loss","Scratch")))</f>
        <v/>
      </c>
      <c r="T866" s="13">
        <f>IF($O866="","",SUM($O$2:$O866))</f>
        <v/>
      </c>
      <c r="U866" s="13">
        <f>IF($T866="","",$T866-MAX(0,MAX($T$2:$T866)))</f>
        <v/>
      </c>
    </row>
    <row r="867">
      <c r="A867" s="7" t="n"/>
      <c r="B867" s="8" t="n"/>
      <c r="C867" s="8" t="n"/>
      <c r="D867" s="9" t="n"/>
      <c r="E867" s="9" t="n"/>
      <c r="F867" s="10" t="n"/>
      <c r="G867" s="11" t="n"/>
      <c r="H867" s="11" t="n"/>
      <c r="I867" s="11" t="n"/>
      <c r="J867" s="12" t="n"/>
      <c r="K867" s="9" t="n"/>
      <c r="L867" s="9" t="n"/>
      <c r="M867" s="9" t="n"/>
      <c r="N867" s="13">
        <f>IF(OR($E867="",$F867="",$G867="",$H867=""),"",ROUND(($H867-$G867)*$F867*IF($E867="Short",-1,1),2))</f>
        <v/>
      </c>
      <c r="O867" s="13">
        <f>IF($N867="","",ROUND($N867-N($J867),2))</f>
        <v/>
      </c>
      <c r="P867" s="13">
        <f>IF(OR($F867="",$G867="",$I867=""),"",ABS($G867-$I867)*$F867)</f>
        <v/>
      </c>
      <c r="Q867" s="14">
        <f>IF(OR($O867="",$P867=""),"",IF($P867=0,"",$O867/$P867))</f>
        <v/>
      </c>
      <c r="R867" s="15">
        <f>IF(OR($B867="",$C867=""),"",ROUND(($C867-$B867)*1440,0))</f>
        <v/>
      </c>
      <c r="S867" s="16">
        <f>IF($O867="","",IF($O867&gt;0,"Win",IF($O867&lt;0,"Loss","Scratch")))</f>
        <v/>
      </c>
      <c r="T867" s="13">
        <f>IF($O867="","",SUM($O$2:$O867))</f>
        <v/>
      </c>
      <c r="U867" s="13">
        <f>IF($T867="","",$T867-MAX(0,MAX($T$2:$T867)))</f>
        <v/>
      </c>
    </row>
    <row r="868">
      <c r="A868" s="7" t="n"/>
      <c r="B868" s="8" t="n"/>
      <c r="C868" s="8" t="n"/>
      <c r="D868" s="9" t="n"/>
      <c r="E868" s="9" t="n"/>
      <c r="F868" s="10" t="n"/>
      <c r="G868" s="11" t="n"/>
      <c r="H868" s="11" t="n"/>
      <c r="I868" s="11" t="n"/>
      <c r="J868" s="12" t="n"/>
      <c r="K868" s="9" t="n"/>
      <c r="L868" s="9" t="n"/>
      <c r="M868" s="9" t="n"/>
      <c r="N868" s="13">
        <f>IF(OR($E868="",$F868="",$G868="",$H868=""),"",ROUND(($H868-$G868)*$F868*IF($E868="Short",-1,1),2))</f>
        <v/>
      </c>
      <c r="O868" s="13">
        <f>IF($N868="","",ROUND($N868-N($J868),2))</f>
        <v/>
      </c>
      <c r="P868" s="13">
        <f>IF(OR($F868="",$G868="",$I868=""),"",ABS($G868-$I868)*$F868)</f>
        <v/>
      </c>
      <c r="Q868" s="14">
        <f>IF(OR($O868="",$P868=""),"",IF($P868=0,"",$O868/$P868))</f>
        <v/>
      </c>
      <c r="R868" s="15">
        <f>IF(OR($B868="",$C868=""),"",ROUND(($C868-$B868)*1440,0))</f>
        <v/>
      </c>
      <c r="S868" s="16">
        <f>IF($O868="","",IF($O868&gt;0,"Win",IF($O868&lt;0,"Loss","Scratch")))</f>
        <v/>
      </c>
      <c r="T868" s="13">
        <f>IF($O868="","",SUM($O$2:$O868))</f>
        <v/>
      </c>
      <c r="U868" s="13">
        <f>IF($T868="","",$T868-MAX(0,MAX($T$2:$T868)))</f>
        <v/>
      </c>
    </row>
    <row r="869">
      <c r="A869" s="7" t="n"/>
      <c r="B869" s="8" t="n"/>
      <c r="C869" s="8" t="n"/>
      <c r="D869" s="9" t="n"/>
      <c r="E869" s="9" t="n"/>
      <c r="F869" s="10" t="n"/>
      <c r="G869" s="11" t="n"/>
      <c r="H869" s="11" t="n"/>
      <c r="I869" s="11" t="n"/>
      <c r="J869" s="12" t="n"/>
      <c r="K869" s="9" t="n"/>
      <c r="L869" s="9" t="n"/>
      <c r="M869" s="9" t="n"/>
      <c r="N869" s="13">
        <f>IF(OR($E869="",$F869="",$G869="",$H869=""),"",ROUND(($H869-$G869)*$F869*IF($E869="Short",-1,1),2))</f>
        <v/>
      </c>
      <c r="O869" s="13">
        <f>IF($N869="","",ROUND($N869-N($J869),2))</f>
        <v/>
      </c>
      <c r="P869" s="13">
        <f>IF(OR($F869="",$G869="",$I869=""),"",ABS($G869-$I869)*$F869)</f>
        <v/>
      </c>
      <c r="Q869" s="14">
        <f>IF(OR($O869="",$P869=""),"",IF($P869=0,"",$O869/$P869))</f>
        <v/>
      </c>
      <c r="R869" s="15">
        <f>IF(OR($B869="",$C869=""),"",ROUND(($C869-$B869)*1440,0))</f>
        <v/>
      </c>
      <c r="S869" s="16">
        <f>IF($O869="","",IF($O869&gt;0,"Win",IF($O869&lt;0,"Loss","Scratch")))</f>
        <v/>
      </c>
      <c r="T869" s="13">
        <f>IF($O869="","",SUM($O$2:$O869))</f>
        <v/>
      </c>
      <c r="U869" s="13">
        <f>IF($T869="","",$T869-MAX(0,MAX($T$2:$T869)))</f>
        <v/>
      </c>
    </row>
    <row r="870">
      <c r="A870" s="7" t="n"/>
      <c r="B870" s="8" t="n"/>
      <c r="C870" s="8" t="n"/>
      <c r="D870" s="9" t="n"/>
      <c r="E870" s="9" t="n"/>
      <c r="F870" s="10" t="n"/>
      <c r="G870" s="11" t="n"/>
      <c r="H870" s="11" t="n"/>
      <c r="I870" s="11" t="n"/>
      <c r="J870" s="12" t="n"/>
      <c r="K870" s="9" t="n"/>
      <c r="L870" s="9" t="n"/>
      <c r="M870" s="9" t="n"/>
      <c r="N870" s="13">
        <f>IF(OR($E870="",$F870="",$G870="",$H870=""),"",ROUND(($H870-$G870)*$F870*IF($E870="Short",-1,1),2))</f>
        <v/>
      </c>
      <c r="O870" s="13">
        <f>IF($N870="","",ROUND($N870-N($J870),2))</f>
        <v/>
      </c>
      <c r="P870" s="13">
        <f>IF(OR($F870="",$G870="",$I870=""),"",ABS($G870-$I870)*$F870)</f>
        <v/>
      </c>
      <c r="Q870" s="14">
        <f>IF(OR($O870="",$P870=""),"",IF($P870=0,"",$O870/$P870))</f>
        <v/>
      </c>
      <c r="R870" s="15">
        <f>IF(OR($B870="",$C870=""),"",ROUND(($C870-$B870)*1440,0))</f>
        <v/>
      </c>
      <c r="S870" s="16">
        <f>IF($O870="","",IF($O870&gt;0,"Win",IF($O870&lt;0,"Loss","Scratch")))</f>
        <v/>
      </c>
      <c r="T870" s="13">
        <f>IF($O870="","",SUM($O$2:$O870))</f>
        <v/>
      </c>
      <c r="U870" s="13">
        <f>IF($T870="","",$T870-MAX(0,MAX($T$2:$T870)))</f>
        <v/>
      </c>
    </row>
    <row r="871">
      <c r="A871" s="7" t="n"/>
      <c r="B871" s="8" t="n"/>
      <c r="C871" s="8" t="n"/>
      <c r="D871" s="9" t="n"/>
      <c r="E871" s="9" t="n"/>
      <c r="F871" s="10" t="n"/>
      <c r="G871" s="11" t="n"/>
      <c r="H871" s="11" t="n"/>
      <c r="I871" s="11" t="n"/>
      <c r="J871" s="12" t="n"/>
      <c r="K871" s="9" t="n"/>
      <c r="L871" s="9" t="n"/>
      <c r="M871" s="9" t="n"/>
      <c r="N871" s="13">
        <f>IF(OR($E871="",$F871="",$G871="",$H871=""),"",ROUND(($H871-$G871)*$F871*IF($E871="Short",-1,1),2))</f>
        <v/>
      </c>
      <c r="O871" s="13">
        <f>IF($N871="","",ROUND($N871-N($J871),2))</f>
        <v/>
      </c>
      <c r="P871" s="13">
        <f>IF(OR($F871="",$G871="",$I871=""),"",ABS($G871-$I871)*$F871)</f>
        <v/>
      </c>
      <c r="Q871" s="14">
        <f>IF(OR($O871="",$P871=""),"",IF($P871=0,"",$O871/$P871))</f>
        <v/>
      </c>
      <c r="R871" s="15">
        <f>IF(OR($B871="",$C871=""),"",ROUND(($C871-$B871)*1440,0))</f>
        <v/>
      </c>
      <c r="S871" s="16">
        <f>IF($O871="","",IF($O871&gt;0,"Win",IF($O871&lt;0,"Loss","Scratch")))</f>
        <v/>
      </c>
      <c r="T871" s="13">
        <f>IF($O871="","",SUM($O$2:$O871))</f>
        <v/>
      </c>
      <c r="U871" s="13">
        <f>IF($T871="","",$T871-MAX(0,MAX($T$2:$T871)))</f>
        <v/>
      </c>
    </row>
    <row r="872">
      <c r="A872" s="7" t="n"/>
      <c r="B872" s="8" t="n"/>
      <c r="C872" s="8" t="n"/>
      <c r="D872" s="9" t="n"/>
      <c r="E872" s="9" t="n"/>
      <c r="F872" s="10" t="n"/>
      <c r="G872" s="11" t="n"/>
      <c r="H872" s="11" t="n"/>
      <c r="I872" s="11" t="n"/>
      <c r="J872" s="12" t="n"/>
      <c r="K872" s="9" t="n"/>
      <c r="L872" s="9" t="n"/>
      <c r="M872" s="9" t="n"/>
      <c r="N872" s="13">
        <f>IF(OR($E872="",$F872="",$G872="",$H872=""),"",ROUND(($H872-$G872)*$F872*IF($E872="Short",-1,1),2))</f>
        <v/>
      </c>
      <c r="O872" s="13">
        <f>IF($N872="","",ROUND($N872-N($J872),2))</f>
        <v/>
      </c>
      <c r="P872" s="13">
        <f>IF(OR($F872="",$G872="",$I872=""),"",ABS($G872-$I872)*$F872)</f>
        <v/>
      </c>
      <c r="Q872" s="14">
        <f>IF(OR($O872="",$P872=""),"",IF($P872=0,"",$O872/$P872))</f>
        <v/>
      </c>
      <c r="R872" s="15">
        <f>IF(OR($B872="",$C872=""),"",ROUND(($C872-$B872)*1440,0))</f>
        <v/>
      </c>
      <c r="S872" s="16">
        <f>IF($O872="","",IF($O872&gt;0,"Win",IF($O872&lt;0,"Loss","Scratch")))</f>
        <v/>
      </c>
      <c r="T872" s="13">
        <f>IF($O872="","",SUM($O$2:$O872))</f>
        <v/>
      </c>
      <c r="U872" s="13">
        <f>IF($T872="","",$T872-MAX(0,MAX($T$2:$T872)))</f>
        <v/>
      </c>
    </row>
    <row r="873">
      <c r="A873" s="7" t="n"/>
      <c r="B873" s="8" t="n"/>
      <c r="C873" s="8" t="n"/>
      <c r="D873" s="9" t="n"/>
      <c r="E873" s="9" t="n"/>
      <c r="F873" s="10" t="n"/>
      <c r="G873" s="11" t="n"/>
      <c r="H873" s="11" t="n"/>
      <c r="I873" s="11" t="n"/>
      <c r="J873" s="12" t="n"/>
      <c r="K873" s="9" t="n"/>
      <c r="L873" s="9" t="n"/>
      <c r="M873" s="9" t="n"/>
      <c r="N873" s="13">
        <f>IF(OR($E873="",$F873="",$G873="",$H873=""),"",ROUND(($H873-$G873)*$F873*IF($E873="Short",-1,1),2))</f>
        <v/>
      </c>
      <c r="O873" s="13">
        <f>IF($N873="","",ROUND($N873-N($J873),2))</f>
        <v/>
      </c>
      <c r="P873" s="13">
        <f>IF(OR($F873="",$G873="",$I873=""),"",ABS($G873-$I873)*$F873)</f>
        <v/>
      </c>
      <c r="Q873" s="14">
        <f>IF(OR($O873="",$P873=""),"",IF($P873=0,"",$O873/$P873))</f>
        <v/>
      </c>
      <c r="R873" s="15">
        <f>IF(OR($B873="",$C873=""),"",ROUND(($C873-$B873)*1440,0))</f>
        <v/>
      </c>
      <c r="S873" s="16">
        <f>IF($O873="","",IF($O873&gt;0,"Win",IF($O873&lt;0,"Loss","Scratch")))</f>
        <v/>
      </c>
      <c r="T873" s="13">
        <f>IF($O873="","",SUM($O$2:$O873))</f>
        <v/>
      </c>
      <c r="U873" s="13">
        <f>IF($T873="","",$T873-MAX(0,MAX($T$2:$T873)))</f>
        <v/>
      </c>
    </row>
    <row r="874">
      <c r="A874" s="7" t="n"/>
      <c r="B874" s="8" t="n"/>
      <c r="C874" s="8" t="n"/>
      <c r="D874" s="9" t="n"/>
      <c r="E874" s="9" t="n"/>
      <c r="F874" s="10" t="n"/>
      <c r="G874" s="11" t="n"/>
      <c r="H874" s="11" t="n"/>
      <c r="I874" s="11" t="n"/>
      <c r="J874" s="12" t="n"/>
      <c r="K874" s="9" t="n"/>
      <c r="L874" s="9" t="n"/>
      <c r="M874" s="9" t="n"/>
      <c r="N874" s="13">
        <f>IF(OR($E874="",$F874="",$G874="",$H874=""),"",ROUND(($H874-$G874)*$F874*IF($E874="Short",-1,1),2))</f>
        <v/>
      </c>
      <c r="O874" s="13">
        <f>IF($N874="","",ROUND($N874-N($J874),2))</f>
        <v/>
      </c>
      <c r="P874" s="13">
        <f>IF(OR($F874="",$G874="",$I874=""),"",ABS($G874-$I874)*$F874)</f>
        <v/>
      </c>
      <c r="Q874" s="14">
        <f>IF(OR($O874="",$P874=""),"",IF($P874=0,"",$O874/$P874))</f>
        <v/>
      </c>
      <c r="R874" s="15">
        <f>IF(OR($B874="",$C874=""),"",ROUND(($C874-$B874)*1440,0))</f>
        <v/>
      </c>
      <c r="S874" s="16">
        <f>IF($O874="","",IF($O874&gt;0,"Win",IF($O874&lt;0,"Loss","Scratch")))</f>
        <v/>
      </c>
      <c r="T874" s="13">
        <f>IF($O874="","",SUM($O$2:$O874))</f>
        <v/>
      </c>
      <c r="U874" s="13">
        <f>IF($T874="","",$T874-MAX(0,MAX($T$2:$T874)))</f>
        <v/>
      </c>
    </row>
    <row r="875">
      <c r="A875" s="7" t="n"/>
      <c r="B875" s="8" t="n"/>
      <c r="C875" s="8" t="n"/>
      <c r="D875" s="9" t="n"/>
      <c r="E875" s="9" t="n"/>
      <c r="F875" s="10" t="n"/>
      <c r="G875" s="11" t="n"/>
      <c r="H875" s="11" t="n"/>
      <c r="I875" s="11" t="n"/>
      <c r="J875" s="12" t="n"/>
      <c r="K875" s="9" t="n"/>
      <c r="L875" s="9" t="n"/>
      <c r="M875" s="9" t="n"/>
      <c r="N875" s="13">
        <f>IF(OR($E875="",$F875="",$G875="",$H875=""),"",ROUND(($H875-$G875)*$F875*IF($E875="Short",-1,1),2))</f>
        <v/>
      </c>
      <c r="O875" s="13">
        <f>IF($N875="","",ROUND($N875-N($J875),2))</f>
        <v/>
      </c>
      <c r="P875" s="13">
        <f>IF(OR($F875="",$G875="",$I875=""),"",ABS($G875-$I875)*$F875)</f>
        <v/>
      </c>
      <c r="Q875" s="14">
        <f>IF(OR($O875="",$P875=""),"",IF($P875=0,"",$O875/$P875))</f>
        <v/>
      </c>
      <c r="R875" s="15">
        <f>IF(OR($B875="",$C875=""),"",ROUND(($C875-$B875)*1440,0))</f>
        <v/>
      </c>
      <c r="S875" s="16">
        <f>IF($O875="","",IF($O875&gt;0,"Win",IF($O875&lt;0,"Loss","Scratch")))</f>
        <v/>
      </c>
      <c r="T875" s="13">
        <f>IF($O875="","",SUM($O$2:$O875))</f>
        <v/>
      </c>
      <c r="U875" s="13">
        <f>IF($T875="","",$T875-MAX(0,MAX($T$2:$T875)))</f>
        <v/>
      </c>
    </row>
    <row r="876">
      <c r="A876" s="7" t="n"/>
      <c r="B876" s="8" t="n"/>
      <c r="C876" s="8" t="n"/>
      <c r="D876" s="9" t="n"/>
      <c r="E876" s="9" t="n"/>
      <c r="F876" s="10" t="n"/>
      <c r="G876" s="11" t="n"/>
      <c r="H876" s="11" t="n"/>
      <c r="I876" s="11" t="n"/>
      <c r="J876" s="12" t="n"/>
      <c r="K876" s="9" t="n"/>
      <c r="L876" s="9" t="n"/>
      <c r="M876" s="9" t="n"/>
      <c r="N876" s="13">
        <f>IF(OR($E876="",$F876="",$G876="",$H876=""),"",ROUND(($H876-$G876)*$F876*IF($E876="Short",-1,1),2))</f>
        <v/>
      </c>
      <c r="O876" s="13">
        <f>IF($N876="","",ROUND($N876-N($J876),2))</f>
        <v/>
      </c>
      <c r="P876" s="13">
        <f>IF(OR($F876="",$G876="",$I876=""),"",ABS($G876-$I876)*$F876)</f>
        <v/>
      </c>
      <c r="Q876" s="14">
        <f>IF(OR($O876="",$P876=""),"",IF($P876=0,"",$O876/$P876))</f>
        <v/>
      </c>
      <c r="R876" s="15">
        <f>IF(OR($B876="",$C876=""),"",ROUND(($C876-$B876)*1440,0))</f>
        <v/>
      </c>
      <c r="S876" s="16">
        <f>IF($O876="","",IF($O876&gt;0,"Win",IF($O876&lt;0,"Loss","Scratch")))</f>
        <v/>
      </c>
      <c r="T876" s="13">
        <f>IF($O876="","",SUM($O$2:$O876))</f>
        <v/>
      </c>
      <c r="U876" s="13">
        <f>IF($T876="","",$T876-MAX(0,MAX($T$2:$T876)))</f>
        <v/>
      </c>
    </row>
    <row r="877">
      <c r="A877" s="7" t="n"/>
      <c r="B877" s="8" t="n"/>
      <c r="C877" s="8" t="n"/>
      <c r="D877" s="9" t="n"/>
      <c r="E877" s="9" t="n"/>
      <c r="F877" s="10" t="n"/>
      <c r="G877" s="11" t="n"/>
      <c r="H877" s="11" t="n"/>
      <c r="I877" s="11" t="n"/>
      <c r="J877" s="12" t="n"/>
      <c r="K877" s="9" t="n"/>
      <c r="L877" s="9" t="n"/>
      <c r="M877" s="9" t="n"/>
      <c r="N877" s="13">
        <f>IF(OR($E877="",$F877="",$G877="",$H877=""),"",ROUND(($H877-$G877)*$F877*IF($E877="Short",-1,1),2))</f>
        <v/>
      </c>
      <c r="O877" s="13">
        <f>IF($N877="","",ROUND($N877-N($J877),2))</f>
        <v/>
      </c>
      <c r="P877" s="13">
        <f>IF(OR($F877="",$G877="",$I877=""),"",ABS($G877-$I877)*$F877)</f>
        <v/>
      </c>
      <c r="Q877" s="14">
        <f>IF(OR($O877="",$P877=""),"",IF($P877=0,"",$O877/$P877))</f>
        <v/>
      </c>
      <c r="R877" s="15">
        <f>IF(OR($B877="",$C877=""),"",ROUND(($C877-$B877)*1440,0))</f>
        <v/>
      </c>
      <c r="S877" s="16">
        <f>IF($O877="","",IF($O877&gt;0,"Win",IF($O877&lt;0,"Loss","Scratch")))</f>
        <v/>
      </c>
      <c r="T877" s="13">
        <f>IF($O877="","",SUM($O$2:$O877))</f>
        <v/>
      </c>
      <c r="U877" s="13">
        <f>IF($T877="","",$T877-MAX(0,MAX($T$2:$T877)))</f>
        <v/>
      </c>
    </row>
    <row r="878">
      <c r="A878" s="7" t="n"/>
      <c r="B878" s="8" t="n"/>
      <c r="C878" s="8" t="n"/>
      <c r="D878" s="9" t="n"/>
      <c r="E878" s="9" t="n"/>
      <c r="F878" s="10" t="n"/>
      <c r="G878" s="11" t="n"/>
      <c r="H878" s="11" t="n"/>
      <c r="I878" s="11" t="n"/>
      <c r="J878" s="12" t="n"/>
      <c r="K878" s="9" t="n"/>
      <c r="L878" s="9" t="n"/>
      <c r="M878" s="9" t="n"/>
      <c r="N878" s="13">
        <f>IF(OR($E878="",$F878="",$G878="",$H878=""),"",ROUND(($H878-$G878)*$F878*IF($E878="Short",-1,1),2))</f>
        <v/>
      </c>
      <c r="O878" s="13">
        <f>IF($N878="","",ROUND($N878-N($J878),2))</f>
        <v/>
      </c>
      <c r="P878" s="13">
        <f>IF(OR($F878="",$G878="",$I878=""),"",ABS($G878-$I878)*$F878)</f>
        <v/>
      </c>
      <c r="Q878" s="14">
        <f>IF(OR($O878="",$P878=""),"",IF($P878=0,"",$O878/$P878))</f>
        <v/>
      </c>
      <c r="R878" s="15">
        <f>IF(OR($B878="",$C878=""),"",ROUND(($C878-$B878)*1440,0))</f>
        <v/>
      </c>
      <c r="S878" s="16">
        <f>IF($O878="","",IF($O878&gt;0,"Win",IF($O878&lt;0,"Loss","Scratch")))</f>
        <v/>
      </c>
      <c r="T878" s="13">
        <f>IF($O878="","",SUM($O$2:$O878))</f>
        <v/>
      </c>
      <c r="U878" s="13">
        <f>IF($T878="","",$T878-MAX(0,MAX($T$2:$T878)))</f>
        <v/>
      </c>
    </row>
    <row r="879">
      <c r="A879" s="7" t="n"/>
      <c r="B879" s="8" t="n"/>
      <c r="C879" s="8" t="n"/>
      <c r="D879" s="9" t="n"/>
      <c r="E879" s="9" t="n"/>
      <c r="F879" s="10" t="n"/>
      <c r="G879" s="11" t="n"/>
      <c r="H879" s="11" t="n"/>
      <c r="I879" s="11" t="n"/>
      <c r="J879" s="12" t="n"/>
      <c r="K879" s="9" t="n"/>
      <c r="L879" s="9" t="n"/>
      <c r="M879" s="9" t="n"/>
      <c r="N879" s="13">
        <f>IF(OR($E879="",$F879="",$G879="",$H879=""),"",ROUND(($H879-$G879)*$F879*IF($E879="Short",-1,1),2))</f>
        <v/>
      </c>
      <c r="O879" s="13">
        <f>IF($N879="","",ROUND($N879-N($J879),2))</f>
        <v/>
      </c>
      <c r="P879" s="13">
        <f>IF(OR($F879="",$G879="",$I879=""),"",ABS($G879-$I879)*$F879)</f>
        <v/>
      </c>
      <c r="Q879" s="14">
        <f>IF(OR($O879="",$P879=""),"",IF($P879=0,"",$O879/$P879))</f>
        <v/>
      </c>
      <c r="R879" s="15">
        <f>IF(OR($B879="",$C879=""),"",ROUND(($C879-$B879)*1440,0))</f>
        <v/>
      </c>
      <c r="S879" s="16">
        <f>IF($O879="","",IF($O879&gt;0,"Win",IF($O879&lt;0,"Loss","Scratch")))</f>
        <v/>
      </c>
      <c r="T879" s="13">
        <f>IF($O879="","",SUM($O$2:$O879))</f>
        <v/>
      </c>
      <c r="U879" s="13">
        <f>IF($T879="","",$T879-MAX(0,MAX($T$2:$T879)))</f>
        <v/>
      </c>
    </row>
    <row r="880">
      <c r="A880" s="7" t="n"/>
      <c r="B880" s="8" t="n"/>
      <c r="C880" s="8" t="n"/>
      <c r="D880" s="9" t="n"/>
      <c r="E880" s="9" t="n"/>
      <c r="F880" s="10" t="n"/>
      <c r="G880" s="11" t="n"/>
      <c r="H880" s="11" t="n"/>
      <c r="I880" s="11" t="n"/>
      <c r="J880" s="12" t="n"/>
      <c r="K880" s="9" t="n"/>
      <c r="L880" s="9" t="n"/>
      <c r="M880" s="9" t="n"/>
      <c r="N880" s="13">
        <f>IF(OR($E880="",$F880="",$G880="",$H880=""),"",ROUND(($H880-$G880)*$F880*IF($E880="Short",-1,1),2))</f>
        <v/>
      </c>
      <c r="O880" s="13">
        <f>IF($N880="","",ROUND($N880-N($J880),2))</f>
        <v/>
      </c>
      <c r="P880" s="13">
        <f>IF(OR($F880="",$G880="",$I880=""),"",ABS($G880-$I880)*$F880)</f>
        <v/>
      </c>
      <c r="Q880" s="14">
        <f>IF(OR($O880="",$P880=""),"",IF($P880=0,"",$O880/$P880))</f>
        <v/>
      </c>
      <c r="R880" s="15">
        <f>IF(OR($B880="",$C880=""),"",ROUND(($C880-$B880)*1440,0))</f>
        <v/>
      </c>
      <c r="S880" s="16">
        <f>IF($O880="","",IF($O880&gt;0,"Win",IF($O880&lt;0,"Loss","Scratch")))</f>
        <v/>
      </c>
      <c r="T880" s="13">
        <f>IF($O880="","",SUM($O$2:$O880))</f>
        <v/>
      </c>
      <c r="U880" s="13">
        <f>IF($T880="","",$T880-MAX(0,MAX($T$2:$T880)))</f>
        <v/>
      </c>
    </row>
    <row r="881">
      <c r="A881" s="7" t="n"/>
      <c r="B881" s="8" t="n"/>
      <c r="C881" s="8" t="n"/>
      <c r="D881" s="9" t="n"/>
      <c r="E881" s="9" t="n"/>
      <c r="F881" s="10" t="n"/>
      <c r="G881" s="11" t="n"/>
      <c r="H881" s="11" t="n"/>
      <c r="I881" s="11" t="n"/>
      <c r="J881" s="12" t="n"/>
      <c r="K881" s="9" t="n"/>
      <c r="L881" s="9" t="n"/>
      <c r="M881" s="9" t="n"/>
      <c r="N881" s="13">
        <f>IF(OR($E881="",$F881="",$G881="",$H881=""),"",ROUND(($H881-$G881)*$F881*IF($E881="Short",-1,1),2))</f>
        <v/>
      </c>
      <c r="O881" s="13">
        <f>IF($N881="","",ROUND($N881-N($J881),2))</f>
        <v/>
      </c>
      <c r="P881" s="13">
        <f>IF(OR($F881="",$G881="",$I881=""),"",ABS($G881-$I881)*$F881)</f>
        <v/>
      </c>
      <c r="Q881" s="14">
        <f>IF(OR($O881="",$P881=""),"",IF($P881=0,"",$O881/$P881))</f>
        <v/>
      </c>
      <c r="R881" s="15">
        <f>IF(OR($B881="",$C881=""),"",ROUND(($C881-$B881)*1440,0))</f>
        <v/>
      </c>
      <c r="S881" s="16">
        <f>IF($O881="","",IF($O881&gt;0,"Win",IF($O881&lt;0,"Loss","Scratch")))</f>
        <v/>
      </c>
      <c r="T881" s="13">
        <f>IF($O881="","",SUM($O$2:$O881))</f>
        <v/>
      </c>
      <c r="U881" s="13">
        <f>IF($T881="","",$T881-MAX(0,MAX($T$2:$T881)))</f>
        <v/>
      </c>
    </row>
    <row r="882">
      <c r="A882" s="7" t="n"/>
      <c r="B882" s="8" t="n"/>
      <c r="C882" s="8" t="n"/>
      <c r="D882" s="9" t="n"/>
      <c r="E882" s="9" t="n"/>
      <c r="F882" s="10" t="n"/>
      <c r="G882" s="11" t="n"/>
      <c r="H882" s="11" t="n"/>
      <c r="I882" s="11" t="n"/>
      <c r="J882" s="12" t="n"/>
      <c r="K882" s="9" t="n"/>
      <c r="L882" s="9" t="n"/>
      <c r="M882" s="9" t="n"/>
      <c r="N882" s="13">
        <f>IF(OR($E882="",$F882="",$G882="",$H882=""),"",ROUND(($H882-$G882)*$F882*IF($E882="Short",-1,1),2))</f>
        <v/>
      </c>
      <c r="O882" s="13">
        <f>IF($N882="","",ROUND($N882-N($J882),2))</f>
        <v/>
      </c>
      <c r="P882" s="13">
        <f>IF(OR($F882="",$G882="",$I882=""),"",ABS($G882-$I882)*$F882)</f>
        <v/>
      </c>
      <c r="Q882" s="14">
        <f>IF(OR($O882="",$P882=""),"",IF($P882=0,"",$O882/$P882))</f>
        <v/>
      </c>
      <c r="R882" s="15">
        <f>IF(OR($B882="",$C882=""),"",ROUND(($C882-$B882)*1440,0))</f>
        <v/>
      </c>
      <c r="S882" s="16">
        <f>IF($O882="","",IF($O882&gt;0,"Win",IF($O882&lt;0,"Loss","Scratch")))</f>
        <v/>
      </c>
      <c r="T882" s="13">
        <f>IF($O882="","",SUM($O$2:$O882))</f>
        <v/>
      </c>
      <c r="U882" s="13">
        <f>IF($T882="","",$T882-MAX(0,MAX($T$2:$T882)))</f>
        <v/>
      </c>
    </row>
    <row r="883">
      <c r="A883" s="7" t="n"/>
      <c r="B883" s="8" t="n"/>
      <c r="C883" s="8" t="n"/>
      <c r="D883" s="9" t="n"/>
      <c r="E883" s="9" t="n"/>
      <c r="F883" s="10" t="n"/>
      <c r="G883" s="11" t="n"/>
      <c r="H883" s="11" t="n"/>
      <c r="I883" s="11" t="n"/>
      <c r="J883" s="12" t="n"/>
      <c r="K883" s="9" t="n"/>
      <c r="L883" s="9" t="n"/>
      <c r="M883" s="9" t="n"/>
      <c r="N883" s="13">
        <f>IF(OR($E883="",$F883="",$G883="",$H883=""),"",ROUND(($H883-$G883)*$F883*IF($E883="Short",-1,1),2))</f>
        <v/>
      </c>
      <c r="O883" s="13">
        <f>IF($N883="","",ROUND($N883-N($J883),2))</f>
        <v/>
      </c>
      <c r="P883" s="13">
        <f>IF(OR($F883="",$G883="",$I883=""),"",ABS($G883-$I883)*$F883)</f>
        <v/>
      </c>
      <c r="Q883" s="14">
        <f>IF(OR($O883="",$P883=""),"",IF($P883=0,"",$O883/$P883))</f>
        <v/>
      </c>
      <c r="R883" s="15">
        <f>IF(OR($B883="",$C883=""),"",ROUND(($C883-$B883)*1440,0))</f>
        <v/>
      </c>
      <c r="S883" s="16">
        <f>IF($O883="","",IF($O883&gt;0,"Win",IF($O883&lt;0,"Loss","Scratch")))</f>
        <v/>
      </c>
      <c r="T883" s="13">
        <f>IF($O883="","",SUM($O$2:$O883))</f>
        <v/>
      </c>
      <c r="U883" s="13">
        <f>IF($T883="","",$T883-MAX(0,MAX($T$2:$T883)))</f>
        <v/>
      </c>
    </row>
    <row r="884">
      <c r="A884" s="7" t="n"/>
      <c r="B884" s="8" t="n"/>
      <c r="C884" s="8" t="n"/>
      <c r="D884" s="9" t="n"/>
      <c r="E884" s="9" t="n"/>
      <c r="F884" s="10" t="n"/>
      <c r="G884" s="11" t="n"/>
      <c r="H884" s="11" t="n"/>
      <c r="I884" s="11" t="n"/>
      <c r="J884" s="12" t="n"/>
      <c r="K884" s="9" t="n"/>
      <c r="L884" s="9" t="n"/>
      <c r="M884" s="9" t="n"/>
      <c r="N884" s="13">
        <f>IF(OR($E884="",$F884="",$G884="",$H884=""),"",ROUND(($H884-$G884)*$F884*IF($E884="Short",-1,1),2))</f>
        <v/>
      </c>
      <c r="O884" s="13">
        <f>IF($N884="","",ROUND($N884-N($J884),2))</f>
        <v/>
      </c>
      <c r="P884" s="13">
        <f>IF(OR($F884="",$G884="",$I884=""),"",ABS($G884-$I884)*$F884)</f>
        <v/>
      </c>
      <c r="Q884" s="14">
        <f>IF(OR($O884="",$P884=""),"",IF($P884=0,"",$O884/$P884))</f>
        <v/>
      </c>
      <c r="R884" s="15">
        <f>IF(OR($B884="",$C884=""),"",ROUND(($C884-$B884)*1440,0))</f>
        <v/>
      </c>
      <c r="S884" s="16">
        <f>IF($O884="","",IF($O884&gt;0,"Win",IF($O884&lt;0,"Loss","Scratch")))</f>
        <v/>
      </c>
      <c r="T884" s="13">
        <f>IF($O884="","",SUM($O$2:$O884))</f>
        <v/>
      </c>
      <c r="U884" s="13">
        <f>IF($T884="","",$T884-MAX(0,MAX($T$2:$T884)))</f>
        <v/>
      </c>
    </row>
    <row r="885">
      <c r="A885" s="7" t="n"/>
      <c r="B885" s="8" t="n"/>
      <c r="C885" s="8" t="n"/>
      <c r="D885" s="9" t="n"/>
      <c r="E885" s="9" t="n"/>
      <c r="F885" s="10" t="n"/>
      <c r="G885" s="11" t="n"/>
      <c r="H885" s="11" t="n"/>
      <c r="I885" s="11" t="n"/>
      <c r="J885" s="12" t="n"/>
      <c r="K885" s="9" t="n"/>
      <c r="L885" s="9" t="n"/>
      <c r="M885" s="9" t="n"/>
      <c r="N885" s="13">
        <f>IF(OR($E885="",$F885="",$G885="",$H885=""),"",ROUND(($H885-$G885)*$F885*IF($E885="Short",-1,1),2))</f>
        <v/>
      </c>
      <c r="O885" s="13">
        <f>IF($N885="","",ROUND($N885-N($J885),2))</f>
        <v/>
      </c>
      <c r="P885" s="13">
        <f>IF(OR($F885="",$G885="",$I885=""),"",ABS($G885-$I885)*$F885)</f>
        <v/>
      </c>
      <c r="Q885" s="14">
        <f>IF(OR($O885="",$P885=""),"",IF($P885=0,"",$O885/$P885))</f>
        <v/>
      </c>
      <c r="R885" s="15">
        <f>IF(OR($B885="",$C885=""),"",ROUND(($C885-$B885)*1440,0))</f>
        <v/>
      </c>
      <c r="S885" s="16">
        <f>IF($O885="","",IF($O885&gt;0,"Win",IF($O885&lt;0,"Loss","Scratch")))</f>
        <v/>
      </c>
      <c r="T885" s="13">
        <f>IF($O885="","",SUM($O$2:$O885))</f>
        <v/>
      </c>
      <c r="U885" s="13">
        <f>IF($T885="","",$T885-MAX(0,MAX($T$2:$T885)))</f>
        <v/>
      </c>
    </row>
    <row r="886">
      <c r="A886" s="7" t="n"/>
      <c r="B886" s="8" t="n"/>
      <c r="C886" s="8" t="n"/>
      <c r="D886" s="9" t="n"/>
      <c r="E886" s="9" t="n"/>
      <c r="F886" s="10" t="n"/>
      <c r="G886" s="11" t="n"/>
      <c r="H886" s="11" t="n"/>
      <c r="I886" s="11" t="n"/>
      <c r="J886" s="12" t="n"/>
      <c r="K886" s="9" t="n"/>
      <c r="L886" s="9" t="n"/>
      <c r="M886" s="9" t="n"/>
      <c r="N886" s="13">
        <f>IF(OR($E886="",$F886="",$G886="",$H886=""),"",ROUND(($H886-$G886)*$F886*IF($E886="Short",-1,1),2))</f>
        <v/>
      </c>
      <c r="O886" s="13">
        <f>IF($N886="","",ROUND($N886-N($J886),2))</f>
        <v/>
      </c>
      <c r="P886" s="13">
        <f>IF(OR($F886="",$G886="",$I886=""),"",ABS($G886-$I886)*$F886)</f>
        <v/>
      </c>
      <c r="Q886" s="14">
        <f>IF(OR($O886="",$P886=""),"",IF($P886=0,"",$O886/$P886))</f>
        <v/>
      </c>
      <c r="R886" s="15">
        <f>IF(OR($B886="",$C886=""),"",ROUND(($C886-$B886)*1440,0))</f>
        <v/>
      </c>
      <c r="S886" s="16">
        <f>IF($O886="","",IF($O886&gt;0,"Win",IF($O886&lt;0,"Loss","Scratch")))</f>
        <v/>
      </c>
      <c r="T886" s="13">
        <f>IF($O886="","",SUM($O$2:$O886))</f>
        <v/>
      </c>
      <c r="U886" s="13">
        <f>IF($T886="","",$T886-MAX(0,MAX($T$2:$T886)))</f>
        <v/>
      </c>
    </row>
    <row r="887">
      <c r="A887" s="7" t="n"/>
      <c r="B887" s="8" t="n"/>
      <c r="C887" s="8" t="n"/>
      <c r="D887" s="9" t="n"/>
      <c r="E887" s="9" t="n"/>
      <c r="F887" s="10" t="n"/>
      <c r="G887" s="11" t="n"/>
      <c r="H887" s="11" t="n"/>
      <c r="I887" s="11" t="n"/>
      <c r="J887" s="12" t="n"/>
      <c r="K887" s="9" t="n"/>
      <c r="L887" s="9" t="n"/>
      <c r="M887" s="9" t="n"/>
      <c r="N887" s="13">
        <f>IF(OR($E887="",$F887="",$G887="",$H887=""),"",ROUND(($H887-$G887)*$F887*IF($E887="Short",-1,1),2))</f>
        <v/>
      </c>
      <c r="O887" s="13">
        <f>IF($N887="","",ROUND($N887-N($J887),2))</f>
        <v/>
      </c>
      <c r="P887" s="13">
        <f>IF(OR($F887="",$G887="",$I887=""),"",ABS($G887-$I887)*$F887)</f>
        <v/>
      </c>
      <c r="Q887" s="14">
        <f>IF(OR($O887="",$P887=""),"",IF($P887=0,"",$O887/$P887))</f>
        <v/>
      </c>
      <c r="R887" s="15">
        <f>IF(OR($B887="",$C887=""),"",ROUND(($C887-$B887)*1440,0))</f>
        <v/>
      </c>
      <c r="S887" s="16">
        <f>IF($O887="","",IF($O887&gt;0,"Win",IF($O887&lt;0,"Loss","Scratch")))</f>
        <v/>
      </c>
      <c r="T887" s="13">
        <f>IF($O887="","",SUM($O$2:$O887))</f>
        <v/>
      </c>
      <c r="U887" s="13">
        <f>IF($T887="","",$T887-MAX(0,MAX($T$2:$T887)))</f>
        <v/>
      </c>
    </row>
    <row r="888">
      <c r="A888" s="7" t="n"/>
      <c r="B888" s="8" t="n"/>
      <c r="C888" s="8" t="n"/>
      <c r="D888" s="9" t="n"/>
      <c r="E888" s="9" t="n"/>
      <c r="F888" s="10" t="n"/>
      <c r="G888" s="11" t="n"/>
      <c r="H888" s="11" t="n"/>
      <c r="I888" s="11" t="n"/>
      <c r="J888" s="12" t="n"/>
      <c r="K888" s="9" t="n"/>
      <c r="L888" s="9" t="n"/>
      <c r="M888" s="9" t="n"/>
      <c r="N888" s="13">
        <f>IF(OR($E888="",$F888="",$G888="",$H888=""),"",ROUND(($H888-$G888)*$F888*IF($E888="Short",-1,1),2))</f>
        <v/>
      </c>
      <c r="O888" s="13">
        <f>IF($N888="","",ROUND($N888-N($J888),2))</f>
        <v/>
      </c>
      <c r="P888" s="13">
        <f>IF(OR($F888="",$G888="",$I888=""),"",ABS($G888-$I888)*$F888)</f>
        <v/>
      </c>
      <c r="Q888" s="14">
        <f>IF(OR($O888="",$P888=""),"",IF($P888=0,"",$O888/$P888))</f>
        <v/>
      </c>
      <c r="R888" s="15">
        <f>IF(OR($B888="",$C888=""),"",ROUND(($C888-$B888)*1440,0))</f>
        <v/>
      </c>
      <c r="S888" s="16">
        <f>IF($O888="","",IF($O888&gt;0,"Win",IF($O888&lt;0,"Loss","Scratch")))</f>
        <v/>
      </c>
      <c r="T888" s="13">
        <f>IF($O888="","",SUM($O$2:$O888))</f>
        <v/>
      </c>
      <c r="U888" s="13">
        <f>IF($T888="","",$T888-MAX(0,MAX($T$2:$T888)))</f>
        <v/>
      </c>
    </row>
    <row r="889">
      <c r="A889" s="7" t="n"/>
      <c r="B889" s="8" t="n"/>
      <c r="C889" s="8" t="n"/>
      <c r="D889" s="9" t="n"/>
      <c r="E889" s="9" t="n"/>
      <c r="F889" s="10" t="n"/>
      <c r="G889" s="11" t="n"/>
      <c r="H889" s="11" t="n"/>
      <c r="I889" s="11" t="n"/>
      <c r="J889" s="12" t="n"/>
      <c r="K889" s="9" t="n"/>
      <c r="L889" s="9" t="n"/>
      <c r="M889" s="9" t="n"/>
      <c r="N889" s="13">
        <f>IF(OR($E889="",$F889="",$G889="",$H889=""),"",ROUND(($H889-$G889)*$F889*IF($E889="Short",-1,1),2))</f>
        <v/>
      </c>
      <c r="O889" s="13">
        <f>IF($N889="","",ROUND($N889-N($J889),2))</f>
        <v/>
      </c>
      <c r="P889" s="13">
        <f>IF(OR($F889="",$G889="",$I889=""),"",ABS($G889-$I889)*$F889)</f>
        <v/>
      </c>
      <c r="Q889" s="14">
        <f>IF(OR($O889="",$P889=""),"",IF($P889=0,"",$O889/$P889))</f>
        <v/>
      </c>
      <c r="R889" s="15">
        <f>IF(OR($B889="",$C889=""),"",ROUND(($C889-$B889)*1440,0))</f>
        <v/>
      </c>
      <c r="S889" s="16">
        <f>IF($O889="","",IF($O889&gt;0,"Win",IF($O889&lt;0,"Loss","Scratch")))</f>
        <v/>
      </c>
      <c r="T889" s="13">
        <f>IF($O889="","",SUM($O$2:$O889))</f>
        <v/>
      </c>
      <c r="U889" s="13">
        <f>IF($T889="","",$T889-MAX(0,MAX($T$2:$T889)))</f>
        <v/>
      </c>
    </row>
    <row r="890">
      <c r="A890" s="7" t="n"/>
      <c r="B890" s="8" t="n"/>
      <c r="C890" s="8" t="n"/>
      <c r="D890" s="9" t="n"/>
      <c r="E890" s="9" t="n"/>
      <c r="F890" s="10" t="n"/>
      <c r="G890" s="11" t="n"/>
      <c r="H890" s="11" t="n"/>
      <c r="I890" s="11" t="n"/>
      <c r="J890" s="12" t="n"/>
      <c r="K890" s="9" t="n"/>
      <c r="L890" s="9" t="n"/>
      <c r="M890" s="9" t="n"/>
      <c r="N890" s="13">
        <f>IF(OR($E890="",$F890="",$G890="",$H890=""),"",ROUND(($H890-$G890)*$F890*IF($E890="Short",-1,1),2))</f>
        <v/>
      </c>
      <c r="O890" s="13">
        <f>IF($N890="","",ROUND($N890-N($J890),2))</f>
        <v/>
      </c>
      <c r="P890" s="13">
        <f>IF(OR($F890="",$G890="",$I890=""),"",ABS($G890-$I890)*$F890)</f>
        <v/>
      </c>
      <c r="Q890" s="14">
        <f>IF(OR($O890="",$P890=""),"",IF($P890=0,"",$O890/$P890))</f>
        <v/>
      </c>
      <c r="R890" s="15">
        <f>IF(OR($B890="",$C890=""),"",ROUND(($C890-$B890)*1440,0))</f>
        <v/>
      </c>
      <c r="S890" s="16">
        <f>IF($O890="","",IF($O890&gt;0,"Win",IF($O890&lt;0,"Loss","Scratch")))</f>
        <v/>
      </c>
      <c r="T890" s="13">
        <f>IF($O890="","",SUM($O$2:$O890))</f>
        <v/>
      </c>
      <c r="U890" s="13">
        <f>IF($T890="","",$T890-MAX(0,MAX($T$2:$T890)))</f>
        <v/>
      </c>
    </row>
    <row r="891">
      <c r="A891" s="7" t="n"/>
      <c r="B891" s="8" t="n"/>
      <c r="C891" s="8" t="n"/>
      <c r="D891" s="9" t="n"/>
      <c r="E891" s="9" t="n"/>
      <c r="F891" s="10" t="n"/>
      <c r="G891" s="11" t="n"/>
      <c r="H891" s="11" t="n"/>
      <c r="I891" s="11" t="n"/>
      <c r="J891" s="12" t="n"/>
      <c r="K891" s="9" t="n"/>
      <c r="L891" s="9" t="n"/>
      <c r="M891" s="9" t="n"/>
      <c r="N891" s="13">
        <f>IF(OR($E891="",$F891="",$G891="",$H891=""),"",ROUND(($H891-$G891)*$F891*IF($E891="Short",-1,1),2))</f>
        <v/>
      </c>
      <c r="O891" s="13">
        <f>IF($N891="","",ROUND($N891-N($J891),2))</f>
        <v/>
      </c>
      <c r="P891" s="13">
        <f>IF(OR($F891="",$G891="",$I891=""),"",ABS($G891-$I891)*$F891)</f>
        <v/>
      </c>
      <c r="Q891" s="14">
        <f>IF(OR($O891="",$P891=""),"",IF($P891=0,"",$O891/$P891))</f>
        <v/>
      </c>
      <c r="R891" s="15">
        <f>IF(OR($B891="",$C891=""),"",ROUND(($C891-$B891)*1440,0))</f>
        <v/>
      </c>
      <c r="S891" s="16">
        <f>IF($O891="","",IF($O891&gt;0,"Win",IF($O891&lt;0,"Loss","Scratch")))</f>
        <v/>
      </c>
      <c r="T891" s="13">
        <f>IF($O891="","",SUM($O$2:$O891))</f>
        <v/>
      </c>
      <c r="U891" s="13">
        <f>IF($T891="","",$T891-MAX(0,MAX($T$2:$T891)))</f>
        <v/>
      </c>
    </row>
    <row r="892">
      <c r="A892" s="7" t="n"/>
      <c r="B892" s="8" t="n"/>
      <c r="C892" s="8" t="n"/>
      <c r="D892" s="9" t="n"/>
      <c r="E892" s="9" t="n"/>
      <c r="F892" s="10" t="n"/>
      <c r="G892" s="11" t="n"/>
      <c r="H892" s="11" t="n"/>
      <c r="I892" s="11" t="n"/>
      <c r="J892" s="12" t="n"/>
      <c r="K892" s="9" t="n"/>
      <c r="L892" s="9" t="n"/>
      <c r="M892" s="9" t="n"/>
      <c r="N892" s="13">
        <f>IF(OR($E892="",$F892="",$G892="",$H892=""),"",ROUND(($H892-$G892)*$F892*IF($E892="Short",-1,1),2))</f>
        <v/>
      </c>
      <c r="O892" s="13">
        <f>IF($N892="","",ROUND($N892-N($J892),2))</f>
        <v/>
      </c>
      <c r="P892" s="13">
        <f>IF(OR($F892="",$G892="",$I892=""),"",ABS($G892-$I892)*$F892)</f>
        <v/>
      </c>
      <c r="Q892" s="14">
        <f>IF(OR($O892="",$P892=""),"",IF($P892=0,"",$O892/$P892))</f>
        <v/>
      </c>
      <c r="R892" s="15">
        <f>IF(OR($B892="",$C892=""),"",ROUND(($C892-$B892)*1440,0))</f>
        <v/>
      </c>
      <c r="S892" s="16">
        <f>IF($O892="","",IF($O892&gt;0,"Win",IF($O892&lt;0,"Loss","Scratch")))</f>
        <v/>
      </c>
      <c r="T892" s="13">
        <f>IF($O892="","",SUM($O$2:$O892))</f>
        <v/>
      </c>
      <c r="U892" s="13">
        <f>IF($T892="","",$T892-MAX(0,MAX($T$2:$T892)))</f>
        <v/>
      </c>
    </row>
    <row r="893">
      <c r="A893" s="7" t="n"/>
      <c r="B893" s="8" t="n"/>
      <c r="C893" s="8" t="n"/>
      <c r="D893" s="9" t="n"/>
      <c r="E893" s="9" t="n"/>
      <c r="F893" s="10" t="n"/>
      <c r="G893" s="11" t="n"/>
      <c r="H893" s="11" t="n"/>
      <c r="I893" s="11" t="n"/>
      <c r="J893" s="12" t="n"/>
      <c r="K893" s="9" t="n"/>
      <c r="L893" s="9" t="n"/>
      <c r="M893" s="9" t="n"/>
      <c r="N893" s="13">
        <f>IF(OR($E893="",$F893="",$G893="",$H893=""),"",ROUND(($H893-$G893)*$F893*IF($E893="Short",-1,1),2))</f>
        <v/>
      </c>
      <c r="O893" s="13">
        <f>IF($N893="","",ROUND($N893-N($J893),2))</f>
        <v/>
      </c>
      <c r="P893" s="13">
        <f>IF(OR($F893="",$G893="",$I893=""),"",ABS($G893-$I893)*$F893)</f>
        <v/>
      </c>
      <c r="Q893" s="14">
        <f>IF(OR($O893="",$P893=""),"",IF($P893=0,"",$O893/$P893))</f>
        <v/>
      </c>
      <c r="R893" s="15">
        <f>IF(OR($B893="",$C893=""),"",ROUND(($C893-$B893)*1440,0))</f>
        <v/>
      </c>
      <c r="S893" s="16">
        <f>IF($O893="","",IF($O893&gt;0,"Win",IF($O893&lt;0,"Loss","Scratch")))</f>
        <v/>
      </c>
      <c r="T893" s="13">
        <f>IF($O893="","",SUM($O$2:$O893))</f>
        <v/>
      </c>
      <c r="U893" s="13">
        <f>IF($T893="","",$T893-MAX(0,MAX($T$2:$T893)))</f>
        <v/>
      </c>
    </row>
    <row r="894">
      <c r="A894" s="7" t="n"/>
      <c r="B894" s="8" t="n"/>
      <c r="C894" s="8" t="n"/>
      <c r="D894" s="9" t="n"/>
      <c r="E894" s="9" t="n"/>
      <c r="F894" s="10" t="n"/>
      <c r="G894" s="11" t="n"/>
      <c r="H894" s="11" t="n"/>
      <c r="I894" s="11" t="n"/>
      <c r="J894" s="12" t="n"/>
      <c r="K894" s="9" t="n"/>
      <c r="L894" s="9" t="n"/>
      <c r="M894" s="9" t="n"/>
      <c r="N894" s="13">
        <f>IF(OR($E894="",$F894="",$G894="",$H894=""),"",ROUND(($H894-$G894)*$F894*IF($E894="Short",-1,1),2))</f>
        <v/>
      </c>
      <c r="O894" s="13">
        <f>IF($N894="","",ROUND($N894-N($J894),2))</f>
        <v/>
      </c>
      <c r="P894" s="13">
        <f>IF(OR($F894="",$G894="",$I894=""),"",ABS($G894-$I894)*$F894)</f>
        <v/>
      </c>
      <c r="Q894" s="14">
        <f>IF(OR($O894="",$P894=""),"",IF($P894=0,"",$O894/$P894))</f>
        <v/>
      </c>
      <c r="R894" s="15">
        <f>IF(OR($B894="",$C894=""),"",ROUND(($C894-$B894)*1440,0))</f>
        <v/>
      </c>
      <c r="S894" s="16">
        <f>IF($O894="","",IF($O894&gt;0,"Win",IF($O894&lt;0,"Loss","Scratch")))</f>
        <v/>
      </c>
      <c r="T894" s="13">
        <f>IF($O894="","",SUM($O$2:$O894))</f>
        <v/>
      </c>
      <c r="U894" s="13">
        <f>IF($T894="","",$T894-MAX(0,MAX($T$2:$T894)))</f>
        <v/>
      </c>
    </row>
    <row r="895">
      <c r="A895" s="7" t="n"/>
      <c r="B895" s="8" t="n"/>
      <c r="C895" s="8" t="n"/>
      <c r="D895" s="9" t="n"/>
      <c r="E895" s="9" t="n"/>
      <c r="F895" s="10" t="n"/>
      <c r="G895" s="11" t="n"/>
      <c r="H895" s="11" t="n"/>
      <c r="I895" s="11" t="n"/>
      <c r="J895" s="12" t="n"/>
      <c r="K895" s="9" t="n"/>
      <c r="L895" s="9" t="n"/>
      <c r="M895" s="9" t="n"/>
      <c r="N895" s="13">
        <f>IF(OR($E895="",$F895="",$G895="",$H895=""),"",ROUND(($H895-$G895)*$F895*IF($E895="Short",-1,1),2))</f>
        <v/>
      </c>
      <c r="O895" s="13">
        <f>IF($N895="","",ROUND($N895-N($J895),2))</f>
        <v/>
      </c>
      <c r="P895" s="13">
        <f>IF(OR($F895="",$G895="",$I895=""),"",ABS($G895-$I895)*$F895)</f>
        <v/>
      </c>
      <c r="Q895" s="14">
        <f>IF(OR($O895="",$P895=""),"",IF($P895=0,"",$O895/$P895))</f>
        <v/>
      </c>
      <c r="R895" s="15">
        <f>IF(OR($B895="",$C895=""),"",ROUND(($C895-$B895)*1440,0))</f>
        <v/>
      </c>
      <c r="S895" s="16">
        <f>IF($O895="","",IF($O895&gt;0,"Win",IF($O895&lt;0,"Loss","Scratch")))</f>
        <v/>
      </c>
      <c r="T895" s="13">
        <f>IF($O895="","",SUM($O$2:$O895))</f>
        <v/>
      </c>
      <c r="U895" s="13">
        <f>IF($T895="","",$T895-MAX(0,MAX($T$2:$T895)))</f>
        <v/>
      </c>
    </row>
    <row r="896">
      <c r="A896" s="7" t="n"/>
      <c r="B896" s="8" t="n"/>
      <c r="C896" s="8" t="n"/>
      <c r="D896" s="9" t="n"/>
      <c r="E896" s="9" t="n"/>
      <c r="F896" s="10" t="n"/>
      <c r="G896" s="11" t="n"/>
      <c r="H896" s="11" t="n"/>
      <c r="I896" s="11" t="n"/>
      <c r="J896" s="12" t="n"/>
      <c r="K896" s="9" t="n"/>
      <c r="L896" s="9" t="n"/>
      <c r="M896" s="9" t="n"/>
      <c r="N896" s="13">
        <f>IF(OR($E896="",$F896="",$G896="",$H896=""),"",ROUND(($H896-$G896)*$F896*IF($E896="Short",-1,1),2))</f>
        <v/>
      </c>
      <c r="O896" s="13">
        <f>IF($N896="","",ROUND($N896-N($J896),2))</f>
        <v/>
      </c>
      <c r="P896" s="13">
        <f>IF(OR($F896="",$G896="",$I896=""),"",ABS($G896-$I896)*$F896)</f>
        <v/>
      </c>
      <c r="Q896" s="14">
        <f>IF(OR($O896="",$P896=""),"",IF($P896=0,"",$O896/$P896))</f>
        <v/>
      </c>
      <c r="R896" s="15">
        <f>IF(OR($B896="",$C896=""),"",ROUND(($C896-$B896)*1440,0))</f>
        <v/>
      </c>
      <c r="S896" s="16">
        <f>IF($O896="","",IF($O896&gt;0,"Win",IF($O896&lt;0,"Loss","Scratch")))</f>
        <v/>
      </c>
      <c r="T896" s="13">
        <f>IF($O896="","",SUM($O$2:$O896))</f>
        <v/>
      </c>
      <c r="U896" s="13">
        <f>IF($T896="","",$T896-MAX(0,MAX($T$2:$T896)))</f>
        <v/>
      </c>
    </row>
    <row r="897">
      <c r="A897" s="7" t="n"/>
      <c r="B897" s="8" t="n"/>
      <c r="C897" s="8" t="n"/>
      <c r="D897" s="9" t="n"/>
      <c r="E897" s="9" t="n"/>
      <c r="F897" s="10" t="n"/>
      <c r="G897" s="11" t="n"/>
      <c r="H897" s="11" t="n"/>
      <c r="I897" s="11" t="n"/>
      <c r="J897" s="12" t="n"/>
      <c r="K897" s="9" t="n"/>
      <c r="L897" s="9" t="n"/>
      <c r="M897" s="9" t="n"/>
      <c r="N897" s="13">
        <f>IF(OR($E897="",$F897="",$G897="",$H897=""),"",ROUND(($H897-$G897)*$F897*IF($E897="Short",-1,1),2))</f>
        <v/>
      </c>
      <c r="O897" s="13">
        <f>IF($N897="","",ROUND($N897-N($J897),2))</f>
        <v/>
      </c>
      <c r="P897" s="13">
        <f>IF(OR($F897="",$G897="",$I897=""),"",ABS($G897-$I897)*$F897)</f>
        <v/>
      </c>
      <c r="Q897" s="14">
        <f>IF(OR($O897="",$P897=""),"",IF($P897=0,"",$O897/$P897))</f>
        <v/>
      </c>
      <c r="R897" s="15">
        <f>IF(OR($B897="",$C897=""),"",ROUND(($C897-$B897)*1440,0))</f>
        <v/>
      </c>
      <c r="S897" s="16">
        <f>IF($O897="","",IF($O897&gt;0,"Win",IF($O897&lt;0,"Loss","Scratch")))</f>
        <v/>
      </c>
      <c r="T897" s="13">
        <f>IF($O897="","",SUM($O$2:$O897))</f>
        <v/>
      </c>
      <c r="U897" s="13">
        <f>IF($T897="","",$T897-MAX(0,MAX($T$2:$T897)))</f>
        <v/>
      </c>
    </row>
    <row r="898">
      <c r="A898" s="7" t="n"/>
      <c r="B898" s="8" t="n"/>
      <c r="C898" s="8" t="n"/>
      <c r="D898" s="9" t="n"/>
      <c r="E898" s="9" t="n"/>
      <c r="F898" s="10" t="n"/>
      <c r="G898" s="11" t="n"/>
      <c r="H898" s="11" t="n"/>
      <c r="I898" s="11" t="n"/>
      <c r="J898" s="12" t="n"/>
      <c r="K898" s="9" t="n"/>
      <c r="L898" s="9" t="n"/>
      <c r="M898" s="9" t="n"/>
      <c r="N898" s="13">
        <f>IF(OR($E898="",$F898="",$G898="",$H898=""),"",ROUND(($H898-$G898)*$F898*IF($E898="Short",-1,1),2))</f>
        <v/>
      </c>
      <c r="O898" s="13">
        <f>IF($N898="","",ROUND($N898-N($J898),2))</f>
        <v/>
      </c>
      <c r="P898" s="13">
        <f>IF(OR($F898="",$G898="",$I898=""),"",ABS($G898-$I898)*$F898)</f>
        <v/>
      </c>
      <c r="Q898" s="14">
        <f>IF(OR($O898="",$P898=""),"",IF($P898=0,"",$O898/$P898))</f>
        <v/>
      </c>
      <c r="R898" s="15">
        <f>IF(OR($B898="",$C898=""),"",ROUND(($C898-$B898)*1440,0))</f>
        <v/>
      </c>
      <c r="S898" s="16">
        <f>IF($O898="","",IF($O898&gt;0,"Win",IF($O898&lt;0,"Loss","Scratch")))</f>
        <v/>
      </c>
      <c r="T898" s="13">
        <f>IF($O898="","",SUM($O$2:$O898))</f>
        <v/>
      </c>
      <c r="U898" s="13">
        <f>IF($T898="","",$T898-MAX(0,MAX($T$2:$T898)))</f>
        <v/>
      </c>
    </row>
    <row r="899">
      <c r="A899" s="7" t="n"/>
      <c r="B899" s="8" t="n"/>
      <c r="C899" s="8" t="n"/>
      <c r="D899" s="9" t="n"/>
      <c r="E899" s="9" t="n"/>
      <c r="F899" s="10" t="n"/>
      <c r="G899" s="11" t="n"/>
      <c r="H899" s="11" t="n"/>
      <c r="I899" s="11" t="n"/>
      <c r="J899" s="12" t="n"/>
      <c r="K899" s="9" t="n"/>
      <c r="L899" s="9" t="n"/>
      <c r="M899" s="9" t="n"/>
      <c r="N899" s="13">
        <f>IF(OR($E899="",$F899="",$G899="",$H899=""),"",ROUND(($H899-$G899)*$F899*IF($E899="Short",-1,1),2))</f>
        <v/>
      </c>
      <c r="O899" s="13">
        <f>IF($N899="","",ROUND($N899-N($J899),2))</f>
        <v/>
      </c>
      <c r="P899" s="13">
        <f>IF(OR($F899="",$G899="",$I899=""),"",ABS($G899-$I899)*$F899)</f>
        <v/>
      </c>
      <c r="Q899" s="14">
        <f>IF(OR($O899="",$P899=""),"",IF($P899=0,"",$O899/$P899))</f>
        <v/>
      </c>
      <c r="R899" s="15">
        <f>IF(OR($B899="",$C899=""),"",ROUND(($C899-$B899)*1440,0))</f>
        <v/>
      </c>
      <c r="S899" s="16">
        <f>IF($O899="","",IF($O899&gt;0,"Win",IF($O899&lt;0,"Loss","Scratch")))</f>
        <v/>
      </c>
      <c r="T899" s="13">
        <f>IF($O899="","",SUM($O$2:$O899))</f>
        <v/>
      </c>
      <c r="U899" s="13">
        <f>IF($T899="","",$T899-MAX(0,MAX($T$2:$T899)))</f>
        <v/>
      </c>
    </row>
    <row r="900">
      <c r="A900" s="7" t="n"/>
      <c r="B900" s="8" t="n"/>
      <c r="C900" s="8" t="n"/>
      <c r="D900" s="9" t="n"/>
      <c r="E900" s="9" t="n"/>
      <c r="F900" s="10" t="n"/>
      <c r="G900" s="11" t="n"/>
      <c r="H900" s="11" t="n"/>
      <c r="I900" s="11" t="n"/>
      <c r="J900" s="12" t="n"/>
      <c r="K900" s="9" t="n"/>
      <c r="L900" s="9" t="n"/>
      <c r="M900" s="9" t="n"/>
      <c r="N900" s="13">
        <f>IF(OR($E900="",$F900="",$G900="",$H900=""),"",ROUND(($H900-$G900)*$F900*IF($E900="Short",-1,1),2))</f>
        <v/>
      </c>
      <c r="O900" s="13">
        <f>IF($N900="","",ROUND($N900-N($J900),2))</f>
        <v/>
      </c>
      <c r="P900" s="13">
        <f>IF(OR($F900="",$G900="",$I900=""),"",ABS($G900-$I900)*$F900)</f>
        <v/>
      </c>
      <c r="Q900" s="14">
        <f>IF(OR($O900="",$P900=""),"",IF($P900=0,"",$O900/$P900))</f>
        <v/>
      </c>
      <c r="R900" s="15">
        <f>IF(OR($B900="",$C900=""),"",ROUND(($C900-$B900)*1440,0))</f>
        <v/>
      </c>
      <c r="S900" s="16">
        <f>IF($O900="","",IF($O900&gt;0,"Win",IF($O900&lt;0,"Loss","Scratch")))</f>
        <v/>
      </c>
      <c r="T900" s="13">
        <f>IF($O900="","",SUM($O$2:$O900))</f>
        <v/>
      </c>
      <c r="U900" s="13">
        <f>IF($T900="","",$T900-MAX(0,MAX($T$2:$T900)))</f>
        <v/>
      </c>
    </row>
    <row r="901">
      <c r="A901" s="7" t="n"/>
      <c r="B901" s="8" t="n"/>
      <c r="C901" s="8" t="n"/>
      <c r="D901" s="9" t="n"/>
      <c r="E901" s="9" t="n"/>
      <c r="F901" s="10" t="n"/>
      <c r="G901" s="11" t="n"/>
      <c r="H901" s="11" t="n"/>
      <c r="I901" s="11" t="n"/>
      <c r="J901" s="12" t="n"/>
      <c r="K901" s="9" t="n"/>
      <c r="L901" s="9" t="n"/>
      <c r="M901" s="9" t="n"/>
      <c r="N901" s="13">
        <f>IF(OR($E901="",$F901="",$G901="",$H901=""),"",ROUND(($H901-$G901)*$F901*IF($E901="Short",-1,1),2))</f>
        <v/>
      </c>
      <c r="O901" s="13">
        <f>IF($N901="","",ROUND($N901-N($J901),2))</f>
        <v/>
      </c>
      <c r="P901" s="13">
        <f>IF(OR($F901="",$G901="",$I901=""),"",ABS($G901-$I901)*$F901)</f>
        <v/>
      </c>
      <c r="Q901" s="14">
        <f>IF(OR($O901="",$P901=""),"",IF($P901=0,"",$O901/$P901))</f>
        <v/>
      </c>
      <c r="R901" s="15">
        <f>IF(OR($B901="",$C901=""),"",ROUND(($C901-$B901)*1440,0))</f>
        <v/>
      </c>
      <c r="S901" s="16">
        <f>IF($O901="","",IF($O901&gt;0,"Win",IF($O901&lt;0,"Loss","Scratch")))</f>
        <v/>
      </c>
      <c r="T901" s="13">
        <f>IF($O901="","",SUM($O$2:$O901))</f>
        <v/>
      </c>
      <c r="U901" s="13">
        <f>IF($T901="","",$T901-MAX(0,MAX($T$2:$T901)))</f>
        <v/>
      </c>
    </row>
    <row r="902">
      <c r="A902" s="7" t="n"/>
      <c r="B902" s="8" t="n"/>
      <c r="C902" s="8" t="n"/>
      <c r="D902" s="9" t="n"/>
      <c r="E902" s="9" t="n"/>
      <c r="F902" s="10" t="n"/>
      <c r="G902" s="11" t="n"/>
      <c r="H902" s="11" t="n"/>
      <c r="I902" s="11" t="n"/>
      <c r="J902" s="12" t="n"/>
      <c r="K902" s="9" t="n"/>
      <c r="L902" s="9" t="n"/>
      <c r="M902" s="9" t="n"/>
      <c r="N902" s="13">
        <f>IF(OR($E902="",$F902="",$G902="",$H902=""),"",ROUND(($H902-$G902)*$F902*IF($E902="Short",-1,1),2))</f>
        <v/>
      </c>
      <c r="O902" s="13">
        <f>IF($N902="","",ROUND($N902-N($J902),2))</f>
        <v/>
      </c>
      <c r="P902" s="13">
        <f>IF(OR($F902="",$G902="",$I902=""),"",ABS($G902-$I902)*$F902)</f>
        <v/>
      </c>
      <c r="Q902" s="14">
        <f>IF(OR($O902="",$P902=""),"",IF($P902=0,"",$O902/$P902))</f>
        <v/>
      </c>
      <c r="R902" s="15">
        <f>IF(OR($B902="",$C902=""),"",ROUND(($C902-$B902)*1440,0))</f>
        <v/>
      </c>
      <c r="S902" s="16">
        <f>IF($O902="","",IF($O902&gt;0,"Win",IF($O902&lt;0,"Loss","Scratch")))</f>
        <v/>
      </c>
      <c r="T902" s="13">
        <f>IF($O902="","",SUM($O$2:$O902))</f>
        <v/>
      </c>
      <c r="U902" s="13">
        <f>IF($T902="","",$T902-MAX(0,MAX($T$2:$T902)))</f>
        <v/>
      </c>
    </row>
    <row r="903">
      <c r="A903" s="7" t="n"/>
      <c r="B903" s="8" t="n"/>
      <c r="C903" s="8" t="n"/>
      <c r="D903" s="9" t="n"/>
      <c r="E903" s="9" t="n"/>
      <c r="F903" s="10" t="n"/>
      <c r="G903" s="11" t="n"/>
      <c r="H903" s="11" t="n"/>
      <c r="I903" s="11" t="n"/>
      <c r="J903" s="12" t="n"/>
      <c r="K903" s="9" t="n"/>
      <c r="L903" s="9" t="n"/>
      <c r="M903" s="9" t="n"/>
      <c r="N903" s="13">
        <f>IF(OR($E903="",$F903="",$G903="",$H903=""),"",ROUND(($H903-$G903)*$F903*IF($E903="Short",-1,1),2))</f>
        <v/>
      </c>
      <c r="O903" s="13">
        <f>IF($N903="","",ROUND($N903-N($J903),2))</f>
        <v/>
      </c>
      <c r="P903" s="13">
        <f>IF(OR($F903="",$G903="",$I903=""),"",ABS($G903-$I903)*$F903)</f>
        <v/>
      </c>
      <c r="Q903" s="14">
        <f>IF(OR($O903="",$P903=""),"",IF($P903=0,"",$O903/$P903))</f>
        <v/>
      </c>
      <c r="R903" s="15">
        <f>IF(OR($B903="",$C903=""),"",ROUND(($C903-$B903)*1440,0))</f>
        <v/>
      </c>
      <c r="S903" s="16">
        <f>IF($O903="","",IF($O903&gt;0,"Win",IF($O903&lt;0,"Loss","Scratch")))</f>
        <v/>
      </c>
      <c r="T903" s="13">
        <f>IF($O903="","",SUM($O$2:$O903))</f>
        <v/>
      </c>
      <c r="U903" s="13">
        <f>IF($T903="","",$T903-MAX(0,MAX($T$2:$T903)))</f>
        <v/>
      </c>
    </row>
    <row r="904">
      <c r="A904" s="7" t="n"/>
      <c r="B904" s="8" t="n"/>
      <c r="C904" s="8" t="n"/>
      <c r="D904" s="9" t="n"/>
      <c r="E904" s="9" t="n"/>
      <c r="F904" s="10" t="n"/>
      <c r="G904" s="11" t="n"/>
      <c r="H904" s="11" t="n"/>
      <c r="I904" s="11" t="n"/>
      <c r="J904" s="12" t="n"/>
      <c r="K904" s="9" t="n"/>
      <c r="L904" s="9" t="n"/>
      <c r="M904" s="9" t="n"/>
      <c r="N904" s="13">
        <f>IF(OR($E904="",$F904="",$G904="",$H904=""),"",ROUND(($H904-$G904)*$F904*IF($E904="Short",-1,1),2))</f>
        <v/>
      </c>
      <c r="O904" s="13">
        <f>IF($N904="","",ROUND($N904-N($J904),2))</f>
        <v/>
      </c>
      <c r="P904" s="13">
        <f>IF(OR($F904="",$G904="",$I904=""),"",ABS($G904-$I904)*$F904)</f>
        <v/>
      </c>
      <c r="Q904" s="14">
        <f>IF(OR($O904="",$P904=""),"",IF($P904=0,"",$O904/$P904))</f>
        <v/>
      </c>
      <c r="R904" s="15">
        <f>IF(OR($B904="",$C904=""),"",ROUND(($C904-$B904)*1440,0))</f>
        <v/>
      </c>
      <c r="S904" s="16">
        <f>IF($O904="","",IF($O904&gt;0,"Win",IF($O904&lt;0,"Loss","Scratch")))</f>
        <v/>
      </c>
      <c r="T904" s="13">
        <f>IF($O904="","",SUM($O$2:$O904))</f>
        <v/>
      </c>
      <c r="U904" s="13">
        <f>IF($T904="","",$T904-MAX(0,MAX($T$2:$T904)))</f>
        <v/>
      </c>
    </row>
    <row r="905">
      <c r="A905" s="7" t="n"/>
      <c r="B905" s="8" t="n"/>
      <c r="C905" s="8" t="n"/>
      <c r="D905" s="9" t="n"/>
      <c r="E905" s="9" t="n"/>
      <c r="F905" s="10" t="n"/>
      <c r="G905" s="11" t="n"/>
      <c r="H905" s="11" t="n"/>
      <c r="I905" s="11" t="n"/>
      <c r="J905" s="12" t="n"/>
      <c r="K905" s="9" t="n"/>
      <c r="L905" s="9" t="n"/>
      <c r="M905" s="9" t="n"/>
      <c r="N905" s="13">
        <f>IF(OR($E905="",$F905="",$G905="",$H905=""),"",ROUND(($H905-$G905)*$F905*IF($E905="Short",-1,1),2))</f>
        <v/>
      </c>
      <c r="O905" s="13">
        <f>IF($N905="","",ROUND($N905-N($J905),2))</f>
        <v/>
      </c>
      <c r="P905" s="13">
        <f>IF(OR($F905="",$G905="",$I905=""),"",ABS($G905-$I905)*$F905)</f>
        <v/>
      </c>
      <c r="Q905" s="14">
        <f>IF(OR($O905="",$P905=""),"",IF($P905=0,"",$O905/$P905))</f>
        <v/>
      </c>
      <c r="R905" s="15">
        <f>IF(OR($B905="",$C905=""),"",ROUND(($C905-$B905)*1440,0))</f>
        <v/>
      </c>
      <c r="S905" s="16">
        <f>IF($O905="","",IF($O905&gt;0,"Win",IF($O905&lt;0,"Loss","Scratch")))</f>
        <v/>
      </c>
      <c r="T905" s="13">
        <f>IF($O905="","",SUM($O$2:$O905))</f>
        <v/>
      </c>
      <c r="U905" s="13">
        <f>IF($T905="","",$T905-MAX(0,MAX($T$2:$T905)))</f>
        <v/>
      </c>
    </row>
    <row r="906">
      <c r="A906" s="7" t="n"/>
      <c r="B906" s="8" t="n"/>
      <c r="C906" s="8" t="n"/>
      <c r="D906" s="9" t="n"/>
      <c r="E906" s="9" t="n"/>
      <c r="F906" s="10" t="n"/>
      <c r="G906" s="11" t="n"/>
      <c r="H906" s="11" t="n"/>
      <c r="I906" s="11" t="n"/>
      <c r="J906" s="12" t="n"/>
      <c r="K906" s="9" t="n"/>
      <c r="L906" s="9" t="n"/>
      <c r="M906" s="9" t="n"/>
      <c r="N906" s="13">
        <f>IF(OR($E906="",$F906="",$G906="",$H906=""),"",ROUND(($H906-$G906)*$F906*IF($E906="Short",-1,1),2))</f>
        <v/>
      </c>
      <c r="O906" s="13">
        <f>IF($N906="","",ROUND($N906-N($J906),2))</f>
        <v/>
      </c>
      <c r="P906" s="13">
        <f>IF(OR($F906="",$G906="",$I906=""),"",ABS($G906-$I906)*$F906)</f>
        <v/>
      </c>
      <c r="Q906" s="14">
        <f>IF(OR($O906="",$P906=""),"",IF($P906=0,"",$O906/$P906))</f>
        <v/>
      </c>
      <c r="R906" s="15">
        <f>IF(OR($B906="",$C906=""),"",ROUND(($C906-$B906)*1440,0))</f>
        <v/>
      </c>
      <c r="S906" s="16">
        <f>IF($O906="","",IF($O906&gt;0,"Win",IF($O906&lt;0,"Loss","Scratch")))</f>
        <v/>
      </c>
      <c r="T906" s="13">
        <f>IF($O906="","",SUM($O$2:$O906))</f>
        <v/>
      </c>
      <c r="U906" s="13">
        <f>IF($T906="","",$T906-MAX(0,MAX($T$2:$T906)))</f>
        <v/>
      </c>
    </row>
    <row r="907">
      <c r="A907" s="7" t="n"/>
      <c r="B907" s="8" t="n"/>
      <c r="C907" s="8" t="n"/>
      <c r="D907" s="9" t="n"/>
      <c r="E907" s="9" t="n"/>
      <c r="F907" s="10" t="n"/>
      <c r="G907" s="11" t="n"/>
      <c r="H907" s="11" t="n"/>
      <c r="I907" s="11" t="n"/>
      <c r="J907" s="12" t="n"/>
      <c r="K907" s="9" t="n"/>
      <c r="L907" s="9" t="n"/>
      <c r="M907" s="9" t="n"/>
      <c r="N907" s="13">
        <f>IF(OR($E907="",$F907="",$G907="",$H907=""),"",ROUND(($H907-$G907)*$F907*IF($E907="Short",-1,1),2))</f>
        <v/>
      </c>
      <c r="O907" s="13">
        <f>IF($N907="","",ROUND($N907-N($J907),2))</f>
        <v/>
      </c>
      <c r="P907" s="13">
        <f>IF(OR($F907="",$G907="",$I907=""),"",ABS($G907-$I907)*$F907)</f>
        <v/>
      </c>
      <c r="Q907" s="14">
        <f>IF(OR($O907="",$P907=""),"",IF($P907=0,"",$O907/$P907))</f>
        <v/>
      </c>
      <c r="R907" s="15">
        <f>IF(OR($B907="",$C907=""),"",ROUND(($C907-$B907)*1440,0))</f>
        <v/>
      </c>
      <c r="S907" s="16">
        <f>IF($O907="","",IF($O907&gt;0,"Win",IF($O907&lt;0,"Loss","Scratch")))</f>
        <v/>
      </c>
      <c r="T907" s="13">
        <f>IF($O907="","",SUM($O$2:$O907))</f>
        <v/>
      </c>
      <c r="U907" s="13">
        <f>IF($T907="","",$T907-MAX(0,MAX($T$2:$T907)))</f>
        <v/>
      </c>
    </row>
    <row r="908">
      <c r="A908" s="7" t="n"/>
      <c r="B908" s="8" t="n"/>
      <c r="C908" s="8" t="n"/>
      <c r="D908" s="9" t="n"/>
      <c r="E908" s="9" t="n"/>
      <c r="F908" s="10" t="n"/>
      <c r="G908" s="11" t="n"/>
      <c r="H908" s="11" t="n"/>
      <c r="I908" s="11" t="n"/>
      <c r="J908" s="12" t="n"/>
      <c r="K908" s="9" t="n"/>
      <c r="L908" s="9" t="n"/>
      <c r="M908" s="9" t="n"/>
      <c r="N908" s="13">
        <f>IF(OR($E908="",$F908="",$G908="",$H908=""),"",ROUND(($H908-$G908)*$F908*IF($E908="Short",-1,1),2))</f>
        <v/>
      </c>
      <c r="O908" s="13">
        <f>IF($N908="","",ROUND($N908-N($J908),2))</f>
        <v/>
      </c>
      <c r="P908" s="13">
        <f>IF(OR($F908="",$G908="",$I908=""),"",ABS($G908-$I908)*$F908)</f>
        <v/>
      </c>
      <c r="Q908" s="14">
        <f>IF(OR($O908="",$P908=""),"",IF($P908=0,"",$O908/$P908))</f>
        <v/>
      </c>
      <c r="R908" s="15">
        <f>IF(OR($B908="",$C908=""),"",ROUND(($C908-$B908)*1440,0))</f>
        <v/>
      </c>
      <c r="S908" s="16">
        <f>IF($O908="","",IF($O908&gt;0,"Win",IF($O908&lt;0,"Loss","Scratch")))</f>
        <v/>
      </c>
      <c r="T908" s="13">
        <f>IF($O908="","",SUM($O$2:$O908))</f>
        <v/>
      </c>
      <c r="U908" s="13">
        <f>IF($T908="","",$T908-MAX(0,MAX($T$2:$T908)))</f>
        <v/>
      </c>
    </row>
    <row r="909">
      <c r="A909" s="7" t="n"/>
      <c r="B909" s="8" t="n"/>
      <c r="C909" s="8" t="n"/>
      <c r="D909" s="9" t="n"/>
      <c r="E909" s="9" t="n"/>
      <c r="F909" s="10" t="n"/>
      <c r="G909" s="11" t="n"/>
      <c r="H909" s="11" t="n"/>
      <c r="I909" s="11" t="n"/>
      <c r="J909" s="12" t="n"/>
      <c r="K909" s="9" t="n"/>
      <c r="L909" s="9" t="n"/>
      <c r="M909" s="9" t="n"/>
      <c r="N909" s="13">
        <f>IF(OR($E909="",$F909="",$G909="",$H909=""),"",ROUND(($H909-$G909)*$F909*IF($E909="Short",-1,1),2))</f>
        <v/>
      </c>
      <c r="O909" s="13">
        <f>IF($N909="","",ROUND($N909-N($J909),2))</f>
        <v/>
      </c>
      <c r="P909" s="13">
        <f>IF(OR($F909="",$G909="",$I909=""),"",ABS($G909-$I909)*$F909)</f>
        <v/>
      </c>
      <c r="Q909" s="14">
        <f>IF(OR($O909="",$P909=""),"",IF($P909=0,"",$O909/$P909))</f>
        <v/>
      </c>
      <c r="R909" s="15">
        <f>IF(OR($B909="",$C909=""),"",ROUND(($C909-$B909)*1440,0))</f>
        <v/>
      </c>
      <c r="S909" s="16">
        <f>IF($O909="","",IF($O909&gt;0,"Win",IF($O909&lt;0,"Loss","Scratch")))</f>
        <v/>
      </c>
      <c r="T909" s="13">
        <f>IF($O909="","",SUM($O$2:$O909))</f>
        <v/>
      </c>
      <c r="U909" s="13">
        <f>IF($T909="","",$T909-MAX(0,MAX($T$2:$T909)))</f>
        <v/>
      </c>
    </row>
    <row r="910">
      <c r="A910" s="7" t="n"/>
      <c r="B910" s="8" t="n"/>
      <c r="C910" s="8" t="n"/>
      <c r="D910" s="9" t="n"/>
      <c r="E910" s="9" t="n"/>
      <c r="F910" s="10" t="n"/>
      <c r="G910" s="11" t="n"/>
      <c r="H910" s="11" t="n"/>
      <c r="I910" s="11" t="n"/>
      <c r="J910" s="12" t="n"/>
      <c r="K910" s="9" t="n"/>
      <c r="L910" s="9" t="n"/>
      <c r="M910" s="9" t="n"/>
      <c r="N910" s="13">
        <f>IF(OR($E910="",$F910="",$G910="",$H910=""),"",ROUND(($H910-$G910)*$F910*IF($E910="Short",-1,1),2))</f>
        <v/>
      </c>
      <c r="O910" s="13">
        <f>IF($N910="","",ROUND($N910-N($J910),2))</f>
        <v/>
      </c>
      <c r="P910" s="13">
        <f>IF(OR($F910="",$G910="",$I910=""),"",ABS($G910-$I910)*$F910)</f>
        <v/>
      </c>
      <c r="Q910" s="14">
        <f>IF(OR($O910="",$P910=""),"",IF($P910=0,"",$O910/$P910))</f>
        <v/>
      </c>
      <c r="R910" s="15">
        <f>IF(OR($B910="",$C910=""),"",ROUND(($C910-$B910)*1440,0))</f>
        <v/>
      </c>
      <c r="S910" s="16">
        <f>IF($O910="","",IF($O910&gt;0,"Win",IF($O910&lt;0,"Loss","Scratch")))</f>
        <v/>
      </c>
      <c r="T910" s="13">
        <f>IF($O910="","",SUM($O$2:$O910))</f>
        <v/>
      </c>
      <c r="U910" s="13">
        <f>IF($T910="","",$T910-MAX(0,MAX($T$2:$T910)))</f>
        <v/>
      </c>
    </row>
    <row r="911">
      <c r="A911" s="7" t="n"/>
      <c r="B911" s="8" t="n"/>
      <c r="C911" s="8" t="n"/>
      <c r="D911" s="9" t="n"/>
      <c r="E911" s="9" t="n"/>
      <c r="F911" s="10" t="n"/>
      <c r="G911" s="11" t="n"/>
      <c r="H911" s="11" t="n"/>
      <c r="I911" s="11" t="n"/>
      <c r="J911" s="12" t="n"/>
      <c r="K911" s="9" t="n"/>
      <c r="L911" s="9" t="n"/>
      <c r="M911" s="9" t="n"/>
      <c r="N911" s="13">
        <f>IF(OR($E911="",$F911="",$G911="",$H911=""),"",ROUND(($H911-$G911)*$F911*IF($E911="Short",-1,1),2))</f>
        <v/>
      </c>
      <c r="O911" s="13">
        <f>IF($N911="","",ROUND($N911-N($J911),2))</f>
        <v/>
      </c>
      <c r="P911" s="13">
        <f>IF(OR($F911="",$G911="",$I911=""),"",ABS($G911-$I911)*$F911)</f>
        <v/>
      </c>
      <c r="Q911" s="14">
        <f>IF(OR($O911="",$P911=""),"",IF($P911=0,"",$O911/$P911))</f>
        <v/>
      </c>
      <c r="R911" s="15">
        <f>IF(OR($B911="",$C911=""),"",ROUND(($C911-$B911)*1440,0))</f>
        <v/>
      </c>
      <c r="S911" s="16">
        <f>IF($O911="","",IF($O911&gt;0,"Win",IF($O911&lt;0,"Loss","Scratch")))</f>
        <v/>
      </c>
      <c r="T911" s="13">
        <f>IF($O911="","",SUM($O$2:$O911))</f>
        <v/>
      </c>
      <c r="U911" s="13">
        <f>IF($T911="","",$T911-MAX(0,MAX($T$2:$T911)))</f>
        <v/>
      </c>
    </row>
    <row r="912">
      <c r="A912" s="7" t="n"/>
      <c r="B912" s="8" t="n"/>
      <c r="C912" s="8" t="n"/>
      <c r="D912" s="9" t="n"/>
      <c r="E912" s="9" t="n"/>
      <c r="F912" s="10" t="n"/>
      <c r="G912" s="11" t="n"/>
      <c r="H912" s="11" t="n"/>
      <c r="I912" s="11" t="n"/>
      <c r="J912" s="12" t="n"/>
      <c r="K912" s="9" t="n"/>
      <c r="L912" s="9" t="n"/>
      <c r="M912" s="9" t="n"/>
      <c r="N912" s="13">
        <f>IF(OR($E912="",$F912="",$G912="",$H912=""),"",ROUND(($H912-$G912)*$F912*IF($E912="Short",-1,1),2))</f>
        <v/>
      </c>
      <c r="O912" s="13">
        <f>IF($N912="","",ROUND($N912-N($J912),2))</f>
        <v/>
      </c>
      <c r="P912" s="13">
        <f>IF(OR($F912="",$G912="",$I912=""),"",ABS($G912-$I912)*$F912)</f>
        <v/>
      </c>
      <c r="Q912" s="14">
        <f>IF(OR($O912="",$P912=""),"",IF($P912=0,"",$O912/$P912))</f>
        <v/>
      </c>
      <c r="R912" s="15">
        <f>IF(OR($B912="",$C912=""),"",ROUND(($C912-$B912)*1440,0))</f>
        <v/>
      </c>
      <c r="S912" s="16">
        <f>IF($O912="","",IF($O912&gt;0,"Win",IF($O912&lt;0,"Loss","Scratch")))</f>
        <v/>
      </c>
      <c r="T912" s="13">
        <f>IF($O912="","",SUM($O$2:$O912))</f>
        <v/>
      </c>
      <c r="U912" s="13">
        <f>IF($T912="","",$T912-MAX(0,MAX($T$2:$T912)))</f>
        <v/>
      </c>
    </row>
    <row r="913">
      <c r="A913" s="7" t="n"/>
      <c r="B913" s="8" t="n"/>
      <c r="C913" s="8" t="n"/>
      <c r="D913" s="9" t="n"/>
      <c r="E913" s="9" t="n"/>
      <c r="F913" s="10" t="n"/>
      <c r="G913" s="11" t="n"/>
      <c r="H913" s="11" t="n"/>
      <c r="I913" s="11" t="n"/>
      <c r="J913" s="12" t="n"/>
      <c r="K913" s="9" t="n"/>
      <c r="L913" s="9" t="n"/>
      <c r="M913" s="9" t="n"/>
      <c r="N913" s="13">
        <f>IF(OR($E913="",$F913="",$G913="",$H913=""),"",ROUND(($H913-$G913)*$F913*IF($E913="Short",-1,1),2))</f>
        <v/>
      </c>
      <c r="O913" s="13">
        <f>IF($N913="","",ROUND($N913-N($J913),2))</f>
        <v/>
      </c>
      <c r="P913" s="13">
        <f>IF(OR($F913="",$G913="",$I913=""),"",ABS($G913-$I913)*$F913)</f>
        <v/>
      </c>
      <c r="Q913" s="14">
        <f>IF(OR($O913="",$P913=""),"",IF($P913=0,"",$O913/$P913))</f>
        <v/>
      </c>
      <c r="R913" s="15">
        <f>IF(OR($B913="",$C913=""),"",ROUND(($C913-$B913)*1440,0))</f>
        <v/>
      </c>
      <c r="S913" s="16">
        <f>IF($O913="","",IF($O913&gt;0,"Win",IF($O913&lt;0,"Loss","Scratch")))</f>
        <v/>
      </c>
      <c r="T913" s="13">
        <f>IF($O913="","",SUM($O$2:$O913))</f>
        <v/>
      </c>
      <c r="U913" s="13">
        <f>IF($T913="","",$T913-MAX(0,MAX($T$2:$T913)))</f>
        <v/>
      </c>
    </row>
    <row r="914">
      <c r="A914" s="7" t="n"/>
      <c r="B914" s="8" t="n"/>
      <c r="C914" s="8" t="n"/>
      <c r="D914" s="9" t="n"/>
      <c r="E914" s="9" t="n"/>
      <c r="F914" s="10" t="n"/>
      <c r="G914" s="11" t="n"/>
      <c r="H914" s="11" t="n"/>
      <c r="I914" s="11" t="n"/>
      <c r="J914" s="12" t="n"/>
      <c r="K914" s="9" t="n"/>
      <c r="L914" s="9" t="n"/>
      <c r="M914" s="9" t="n"/>
      <c r="N914" s="13">
        <f>IF(OR($E914="",$F914="",$G914="",$H914=""),"",ROUND(($H914-$G914)*$F914*IF($E914="Short",-1,1),2))</f>
        <v/>
      </c>
      <c r="O914" s="13">
        <f>IF($N914="","",ROUND($N914-N($J914),2))</f>
        <v/>
      </c>
      <c r="P914" s="13">
        <f>IF(OR($F914="",$G914="",$I914=""),"",ABS($G914-$I914)*$F914)</f>
        <v/>
      </c>
      <c r="Q914" s="14">
        <f>IF(OR($O914="",$P914=""),"",IF($P914=0,"",$O914/$P914))</f>
        <v/>
      </c>
      <c r="R914" s="15">
        <f>IF(OR($B914="",$C914=""),"",ROUND(($C914-$B914)*1440,0))</f>
        <v/>
      </c>
      <c r="S914" s="16">
        <f>IF($O914="","",IF($O914&gt;0,"Win",IF($O914&lt;0,"Loss","Scratch")))</f>
        <v/>
      </c>
      <c r="T914" s="13">
        <f>IF($O914="","",SUM($O$2:$O914))</f>
        <v/>
      </c>
      <c r="U914" s="13">
        <f>IF($T914="","",$T914-MAX(0,MAX($T$2:$T914)))</f>
        <v/>
      </c>
    </row>
    <row r="915">
      <c r="A915" s="7" t="n"/>
      <c r="B915" s="8" t="n"/>
      <c r="C915" s="8" t="n"/>
      <c r="D915" s="9" t="n"/>
      <c r="E915" s="9" t="n"/>
      <c r="F915" s="10" t="n"/>
      <c r="G915" s="11" t="n"/>
      <c r="H915" s="11" t="n"/>
      <c r="I915" s="11" t="n"/>
      <c r="J915" s="12" t="n"/>
      <c r="K915" s="9" t="n"/>
      <c r="L915" s="9" t="n"/>
      <c r="M915" s="9" t="n"/>
      <c r="N915" s="13">
        <f>IF(OR($E915="",$F915="",$G915="",$H915=""),"",ROUND(($H915-$G915)*$F915*IF($E915="Short",-1,1),2))</f>
        <v/>
      </c>
      <c r="O915" s="13">
        <f>IF($N915="","",ROUND($N915-N($J915),2))</f>
        <v/>
      </c>
      <c r="P915" s="13">
        <f>IF(OR($F915="",$G915="",$I915=""),"",ABS($G915-$I915)*$F915)</f>
        <v/>
      </c>
      <c r="Q915" s="14">
        <f>IF(OR($O915="",$P915=""),"",IF($P915=0,"",$O915/$P915))</f>
        <v/>
      </c>
      <c r="R915" s="15">
        <f>IF(OR($B915="",$C915=""),"",ROUND(($C915-$B915)*1440,0))</f>
        <v/>
      </c>
      <c r="S915" s="16">
        <f>IF($O915="","",IF($O915&gt;0,"Win",IF($O915&lt;0,"Loss","Scratch")))</f>
        <v/>
      </c>
      <c r="T915" s="13">
        <f>IF($O915="","",SUM($O$2:$O915))</f>
        <v/>
      </c>
      <c r="U915" s="13">
        <f>IF($T915="","",$T915-MAX(0,MAX($T$2:$T915)))</f>
        <v/>
      </c>
    </row>
    <row r="916">
      <c r="A916" s="7" t="n"/>
      <c r="B916" s="8" t="n"/>
      <c r="C916" s="8" t="n"/>
      <c r="D916" s="9" t="n"/>
      <c r="E916" s="9" t="n"/>
      <c r="F916" s="10" t="n"/>
      <c r="G916" s="11" t="n"/>
      <c r="H916" s="11" t="n"/>
      <c r="I916" s="11" t="n"/>
      <c r="J916" s="12" t="n"/>
      <c r="K916" s="9" t="n"/>
      <c r="L916" s="9" t="n"/>
      <c r="M916" s="9" t="n"/>
      <c r="N916" s="13">
        <f>IF(OR($E916="",$F916="",$G916="",$H916=""),"",ROUND(($H916-$G916)*$F916*IF($E916="Short",-1,1),2))</f>
        <v/>
      </c>
      <c r="O916" s="13">
        <f>IF($N916="","",ROUND($N916-N($J916),2))</f>
        <v/>
      </c>
      <c r="P916" s="13">
        <f>IF(OR($F916="",$G916="",$I916=""),"",ABS($G916-$I916)*$F916)</f>
        <v/>
      </c>
      <c r="Q916" s="14">
        <f>IF(OR($O916="",$P916=""),"",IF($P916=0,"",$O916/$P916))</f>
        <v/>
      </c>
      <c r="R916" s="15">
        <f>IF(OR($B916="",$C916=""),"",ROUND(($C916-$B916)*1440,0))</f>
        <v/>
      </c>
      <c r="S916" s="16">
        <f>IF($O916="","",IF($O916&gt;0,"Win",IF($O916&lt;0,"Loss","Scratch")))</f>
        <v/>
      </c>
      <c r="T916" s="13">
        <f>IF($O916="","",SUM($O$2:$O916))</f>
        <v/>
      </c>
      <c r="U916" s="13">
        <f>IF($T916="","",$T916-MAX(0,MAX($T$2:$T916)))</f>
        <v/>
      </c>
    </row>
    <row r="917">
      <c r="A917" s="7" t="n"/>
      <c r="B917" s="8" t="n"/>
      <c r="C917" s="8" t="n"/>
      <c r="D917" s="9" t="n"/>
      <c r="E917" s="9" t="n"/>
      <c r="F917" s="10" t="n"/>
      <c r="G917" s="11" t="n"/>
      <c r="H917" s="11" t="n"/>
      <c r="I917" s="11" t="n"/>
      <c r="J917" s="12" t="n"/>
      <c r="K917" s="9" t="n"/>
      <c r="L917" s="9" t="n"/>
      <c r="M917" s="9" t="n"/>
      <c r="N917" s="13">
        <f>IF(OR($E917="",$F917="",$G917="",$H917=""),"",ROUND(($H917-$G917)*$F917*IF($E917="Short",-1,1),2))</f>
        <v/>
      </c>
      <c r="O917" s="13">
        <f>IF($N917="","",ROUND($N917-N($J917),2))</f>
        <v/>
      </c>
      <c r="P917" s="13">
        <f>IF(OR($F917="",$G917="",$I917=""),"",ABS($G917-$I917)*$F917)</f>
        <v/>
      </c>
      <c r="Q917" s="14">
        <f>IF(OR($O917="",$P917=""),"",IF($P917=0,"",$O917/$P917))</f>
        <v/>
      </c>
      <c r="R917" s="15">
        <f>IF(OR($B917="",$C917=""),"",ROUND(($C917-$B917)*1440,0))</f>
        <v/>
      </c>
      <c r="S917" s="16">
        <f>IF($O917="","",IF($O917&gt;0,"Win",IF($O917&lt;0,"Loss","Scratch")))</f>
        <v/>
      </c>
      <c r="T917" s="13">
        <f>IF($O917="","",SUM($O$2:$O917))</f>
        <v/>
      </c>
      <c r="U917" s="13">
        <f>IF($T917="","",$T917-MAX(0,MAX($T$2:$T917)))</f>
        <v/>
      </c>
    </row>
    <row r="918">
      <c r="A918" s="7" t="n"/>
      <c r="B918" s="8" t="n"/>
      <c r="C918" s="8" t="n"/>
      <c r="D918" s="9" t="n"/>
      <c r="E918" s="9" t="n"/>
      <c r="F918" s="10" t="n"/>
      <c r="G918" s="11" t="n"/>
      <c r="H918" s="11" t="n"/>
      <c r="I918" s="11" t="n"/>
      <c r="J918" s="12" t="n"/>
      <c r="K918" s="9" t="n"/>
      <c r="L918" s="9" t="n"/>
      <c r="M918" s="9" t="n"/>
      <c r="N918" s="13">
        <f>IF(OR($E918="",$F918="",$G918="",$H918=""),"",ROUND(($H918-$G918)*$F918*IF($E918="Short",-1,1),2))</f>
        <v/>
      </c>
      <c r="O918" s="13">
        <f>IF($N918="","",ROUND($N918-N($J918),2))</f>
        <v/>
      </c>
      <c r="P918" s="13">
        <f>IF(OR($F918="",$G918="",$I918=""),"",ABS($G918-$I918)*$F918)</f>
        <v/>
      </c>
      <c r="Q918" s="14">
        <f>IF(OR($O918="",$P918=""),"",IF($P918=0,"",$O918/$P918))</f>
        <v/>
      </c>
      <c r="R918" s="15">
        <f>IF(OR($B918="",$C918=""),"",ROUND(($C918-$B918)*1440,0))</f>
        <v/>
      </c>
      <c r="S918" s="16">
        <f>IF($O918="","",IF($O918&gt;0,"Win",IF($O918&lt;0,"Loss","Scratch")))</f>
        <v/>
      </c>
      <c r="T918" s="13">
        <f>IF($O918="","",SUM($O$2:$O918))</f>
        <v/>
      </c>
      <c r="U918" s="13">
        <f>IF($T918="","",$T918-MAX(0,MAX($T$2:$T918)))</f>
        <v/>
      </c>
    </row>
    <row r="919">
      <c r="A919" s="7" t="n"/>
      <c r="B919" s="8" t="n"/>
      <c r="C919" s="8" t="n"/>
      <c r="D919" s="9" t="n"/>
      <c r="E919" s="9" t="n"/>
      <c r="F919" s="10" t="n"/>
      <c r="G919" s="11" t="n"/>
      <c r="H919" s="11" t="n"/>
      <c r="I919" s="11" t="n"/>
      <c r="J919" s="12" t="n"/>
      <c r="K919" s="9" t="n"/>
      <c r="L919" s="9" t="n"/>
      <c r="M919" s="9" t="n"/>
      <c r="N919" s="13">
        <f>IF(OR($E919="",$F919="",$G919="",$H919=""),"",ROUND(($H919-$G919)*$F919*IF($E919="Short",-1,1),2))</f>
        <v/>
      </c>
      <c r="O919" s="13">
        <f>IF($N919="","",ROUND($N919-N($J919),2))</f>
        <v/>
      </c>
      <c r="P919" s="13">
        <f>IF(OR($F919="",$G919="",$I919=""),"",ABS($G919-$I919)*$F919)</f>
        <v/>
      </c>
      <c r="Q919" s="14">
        <f>IF(OR($O919="",$P919=""),"",IF($P919=0,"",$O919/$P919))</f>
        <v/>
      </c>
      <c r="R919" s="15">
        <f>IF(OR($B919="",$C919=""),"",ROUND(($C919-$B919)*1440,0))</f>
        <v/>
      </c>
      <c r="S919" s="16">
        <f>IF($O919="","",IF($O919&gt;0,"Win",IF($O919&lt;0,"Loss","Scratch")))</f>
        <v/>
      </c>
      <c r="T919" s="13">
        <f>IF($O919="","",SUM($O$2:$O919))</f>
        <v/>
      </c>
      <c r="U919" s="13">
        <f>IF($T919="","",$T919-MAX(0,MAX($T$2:$T919)))</f>
        <v/>
      </c>
    </row>
    <row r="920">
      <c r="A920" s="7" t="n"/>
      <c r="B920" s="8" t="n"/>
      <c r="C920" s="8" t="n"/>
      <c r="D920" s="9" t="n"/>
      <c r="E920" s="9" t="n"/>
      <c r="F920" s="10" t="n"/>
      <c r="G920" s="11" t="n"/>
      <c r="H920" s="11" t="n"/>
      <c r="I920" s="11" t="n"/>
      <c r="J920" s="12" t="n"/>
      <c r="K920" s="9" t="n"/>
      <c r="L920" s="9" t="n"/>
      <c r="M920" s="9" t="n"/>
      <c r="N920" s="13">
        <f>IF(OR($E920="",$F920="",$G920="",$H920=""),"",ROUND(($H920-$G920)*$F920*IF($E920="Short",-1,1),2))</f>
        <v/>
      </c>
      <c r="O920" s="13">
        <f>IF($N920="","",ROUND($N920-N($J920),2))</f>
        <v/>
      </c>
      <c r="P920" s="13">
        <f>IF(OR($F920="",$G920="",$I920=""),"",ABS($G920-$I920)*$F920)</f>
        <v/>
      </c>
      <c r="Q920" s="14">
        <f>IF(OR($O920="",$P920=""),"",IF($P920=0,"",$O920/$P920))</f>
        <v/>
      </c>
      <c r="R920" s="15">
        <f>IF(OR($B920="",$C920=""),"",ROUND(($C920-$B920)*1440,0))</f>
        <v/>
      </c>
      <c r="S920" s="16">
        <f>IF($O920="","",IF($O920&gt;0,"Win",IF($O920&lt;0,"Loss","Scratch")))</f>
        <v/>
      </c>
      <c r="T920" s="13">
        <f>IF($O920="","",SUM($O$2:$O920))</f>
        <v/>
      </c>
      <c r="U920" s="13">
        <f>IF($T920="","",$T920-MAX(0,MAX($T$2:$T920)))</f>
        <v/>
      </c>
    </row>
    <row r="921">
      <c r="A921" s="7" t="n"/>
      <c r="B921" s="8" t="n"/>
      <c r="C921" s="8" t="n"/>
      <c r="D921" s="9" t="n"/>
      <c r="E921" s="9" t="n"/>
      <c r="F921" s="10" t="n"/>
      <c r="G921" s="11" t="n"/>
      <c r="H921" s="11" t="n"/>
      <c r="I921" s="11" t="n"/>
      <c r="J921" s="12" t="n"/>
      <c r="K921" s="9" t="n"/>
      <c r="L921" s="9" t="n"/>
      <c r="M921" s="9" t="n"/>
      <c r="N921" s="13">
        <f>IF(OR($E921="",$F921="",$G921="",$H921=""),"",ROUND(($H921-$G921)*$F921*IF($E921="Short",-1,1),2))</f>
        <v/>
      </c>
      <c r="O921" s="13">
        <f>IF($N921="","",ROUND($N921-N($J921),2))</f>
        <v/>
      </c>
      <c r="P921" s="13">
        <f>IF(OR($F921="",$G921="",$I921=""),"",ABS($G921-$I921)*$F921)</f>
        <v/>
      </c>
      <c r="Q921" s="14">
        <f>IF(OR($O921="",$P921=""),"",IF($P921=0,"",$O921/$P921))</f>
        <v/>
      </c>
      <c r="R921" s="15">
        <f>IF(OR($B921="",$C921=""),"",ROUND(($C921-$B921)*1440,0))</f>
        <v/>
      </c>
      <c r="S921" s="16">
        <f>IF($O921="","",IF($O921&gt;0,"Win",IF($O921&lt;0,"Loss","Scratch")))</f>
        <v/>
      </c>
      <c r="T921" s="13">
        <f>IF($O921="","",SUM($O$2:$O921))</f>
        <v/>
      </c>
      <c r="U921" s="13">
        <f>IF($T921="","",$T921-MAX(0,MAX($T$2:$T921)))</f>
        <v/>
      </c>
    </row>
    <row r="922">
      <c r="A922" s="7" t="n"/>
      <c r="B922" s="8" t="n"/>
      <c r="C922" s="8" t="n"/>
      <c r="D922" s="9" t="n"/>
      <c r="E922" s="9" t="n"/>
      <c r="F922" s="10" t="n"/>
      <c r="G922" s="11" t="n"/>
      <c r="H922" s="11" t="n"/>
      <c r="I922" s="11" t="n"/>
      <c r="J922" s="12" t="n"/>
      <c r="K922" s="9" t="n"/>
      <c r="L922" s="9" t="n"/>
      <c r="M922" s="9" t="n"/>
      <c r="N922" s="13">
        <f>IF(OR($E922="",$F922="",$G922="",$H922=""),"",ROUND(($H922-$G922)*$F922*IF($E922="Short",-1,1),2))</f>
        <v/>
      </c>
      <c r="O922" s="13">
        <f>IF($N922="","",ROUND($N922-N($J922),2))</f>
        <v/>
      </c>
      <c r="P922" s="13">
        <f>IF(OR($F922="",$G922="",$I922=""),"",ABS($G922-$I922)*$F922)</f>
        <v/>
      </c>
      <c r="Q922" s="14">
        <f>IF(OR($O922="",$P922=""),"",IF($P922=0,"",$O922/$P922))</f>
        <v/>
      </c>
      <c r="R922" s="15">
        <f>IF(OR($B922="",$C922=""),"",ROUND(($C922-$B922)*1440,0))</f>
        <v/>
      </c>
      <c r="S922" s="16">
        <f>IF($O922="","",IF($O922&gt;0,"Win",IF($O922&lt;0,"Loss","Scratch")))</f>
        <v/>
      </c>
      <c r="T922" s="13">
        <f>IF($O922="","",SUM($O$2:$O922))</f>
        <v/>
      </c>
      <c r="U922" s="13">
        <f>IF($T922="","",$T922-MAX(0,MAX($T$2:$T922)))</f>
        <v/>
      </c>
    </row>
    <row r="923">
      <c r="A923" s="7" t="n"/>
      <c r="B923" s="8" t="n"/>
      <c r="C923" s="8" t="n"/>
      <c r="D923" s="9" t="n"/>
      <c r="E923" s="9" t="n"/>
      <c r="F923" s="10" t="n"/>
      <c r="G923" s="11" t="n"/>
      <c r="H923" s="11" t="n"/>
      <c r="I923" s="11" t="n"/>
      <c r="J923" s="12" t="n"/>
      <c r="K923" s="9" t="n"/>
      <c r="L923" s="9" t="n"/>
      <c r="M923" s="9" t="n"/>
      <c r="N923" s="13">
        <f>IF(OR($E923="",$F923="",$G923="",$H923=""),"",ROUND(($H923-$G923)*$F923*IF($E923="Short",-1,1),2))</f>
        <v/>
      </c>
      <c r="O923" s="13">
        <f>IF($N923="","",ROUND($N923-N($J923),2))</f>
        <v/>
      </c>
      <c r="P923" s="13">
        <f>IF(OR($F923="",$G923="",$I923=""),"",ABS($G923-$I923)*$F923)</f>
        <v/>
      </c>
      <c r="Q923" s="14">
        <f>IF(OR($O923="",$P923=""),"",IF($P923=0,"",$O923/$P923))</f>
        <v/>
      </c>
      <c r="R923" s="15">
        <f>IF(OR($B923="",$C923=""),"",ROUND(($C923-$B923)*1440,0))</f>
        <v/>
      </c>
      <c r="S923" s="16">
        <f>IF($O923="","",IF($O923&gt;0,"Win",IF($O923&lt;0,"Loss","Scratch")))</f>
        <v/>
      </c>
      <c r="T923" s="13">
        <f>IF($O923="","",SUM($O$2:$O923))</f>
        <v/>
      </c>
      <c r="U923" s="13">
        <f>IF($T923="","",$T923-MAX(0,MAX($T$2:$T923)))</f>
        <v/>
      </c>
    </row>
    <row r="924">
      <c r="A924" s="7" t="n"/>
      <c r="B924" s="8" t="n"/>
      <c r="C924" s="8" t="n"/>
      <c r="D924" s="9" t="n"/>
      <c r="E924" s="9" t="n"/>
      <c r="F924" s="10" t="n"/>
      <c r="G924" s="11" t="n"/>
      <c r="H924" s="11" t="n"/>
      <c r="I924" s="11" t="n"/>
      <c r="J924" s="12" t="n"/>
      <c r="K924" s="9" t="n"/>
      <c r="L924" s="9" t="n"/>
      <c r="M924" s="9" t="n"/>
      <c r="N924" s="13">
        <f>IF(OR($E924="",$F924="",$G924="",$H924=""),"",ROUND(($H924-$G924)*$F924*IF($E924="Short",-1,1),2))</f>
        <v/>
      </c>
      <c r="O924" s="13">
        <f>IF($N924="","",ROUND($N924-N($J924),2))</f>
        <v/>
      </c>
      <c r="P924" s="13">
        <f>IF(OR($F924="",$G924="",$I924=""),"",ABS($G924-$I924)*$F924)</f>
        <v/>
      </c>
      <c r="Q924" s="14">
        <f>IF(OR($O924="",$P924=""),"",IF($P924=0,"",$O924/$P924))</f>
        <v/>
      </c>
      <c r="R924" s="15">
        <f>IF(OR($B924="",$C924=""),"",ROUND(($C924-$B924)*1440,0))</f>
        <v/>
      </c>
      <c r="S924" s="16">
        <f>IF($O924="","",IF($O924&gt;0,"Win",IF($O924&lt;0,"Loss","Scratch")))</f>
        <v/>
      </c>
      <c r="T924" s="13">
        <f>IF($O924="","",SUM($O$2:$O924))</f>
        <v/>
      </c>
      <c r="U924" s="13">
        <f>IF($T924="","",$T924-MAX(0,MAX($T$2:$T924)))</f>
        <v/>
      </c>
    </row>
    <row r="925">
      <c r="A925" s="7" t="n"/>
      <c r="B925" s="8" t="n"/>
      <c r="C925" s="8" t="n"/>
      <c r="D925" s="9" t="n"/>
      <c r="E925" s="9" t="n"/>
      <c r="F925" s="10" t="n"/>
      <c r="G925" s="11" t="n"/>
      <c r="H925" s="11" t="n"/>
      <c r="I925" s="11" t="n"/>
      <c r="J925" s="12" t="n"/>
      <c r="K925" s="9" t="n"/>
      <c r="L925" s="9" t="n"/>
      <c r="M925" s="9" t="n"/>
      <c r="N925" s="13">
        <f>IF(OR($E925="",$F925="",$G925="",$H925=""),"",ROUND(($H925-$G925)*$F925*IF($E925="Short",-1,1),2))</f>
        <v/>
      </c>
      <c r="O925" s="13">
        <f>IF($N925="","",ROUND($N925-N($J925),2))</f>
        <v/>
      </c>
      <c r="P925" s="13">
        <f>IF(OR($F925="",$G925="",$I925=""),"",ABS($G925-$I925)*$F925)</f>
        <v/>
      </c>
      <c r="Q925" s="14">
        <f>IF(OR($O925="",$P925=""),"",IF($P925=0,"",$O925/$P925))</f>
        <v/>
      </c>
      <c r="R925" s="15">
        <f>IF(OR($B925="",$C925=""),"",ROUND(($C925-$B925)*1440,0))</f>
        <v/>
      </c>
      <c r="S925" s="16">
        <f>IF($O925="","",IF($O925&gt;0,"Win",IF($O925&lt;0,"Loss","Scratch")))</f>
        <v/>
      </c>
      <c r="T925" s="13">
        <f>IF($O925="","",SUM($O$2:$O925))</f>
        <v/>
      </c>
      <c r="U925" s="13">
        <f>IF($T925="","",$T925-MAX(0,MAX($T$2:$T925)))</f>
        <v/>
      </c>
    </row>
    <row r="926">
      <c r="A926" s="7" t="n"/>
      <c r="B926" s="8" t="n"/>
      <c r="C926" s="8" t="n"/>
      <c r="D926" s="9" t="n"/>
      <c r="E926" s="9" t="n"/>
      <c r="F926" s="10" t="n"/>
      <c r="G926" s="11" t="n"/>
      <c r="H926" s="11" t="n"/>
      <c r="I926" s="11" t="n"/>
      <c r="J926" s="12" t="n"/>
      <c r="K926" s="9" t="n"/>
      <c r="L926" s="9" t="n"/>
      <c r="M926" s="9" t="n"/>
      <c r="N926" s="13">
        <f>IF(OR($E926="",$F926="",$G926="",$H926=""),"",ROUND(($H926-$G926)*$F926*IF($E926="Short",-1,1),2))</f>
        <v/>
      </c>
      <c r="O926" s="13">
        <f>IF($N926="","",ROUND($N926-N($J926),2))</f>
        <v/>
      </c>
      <c r="P926" s="13">
        <f>IF(OR($F926="",$G926="",$I926=""),"",ABS($G926-$I926)*$F926)</f>
        <v/>
      </c>
      <c r="Q926" s="14">
        <f>IF(OR($O926="",$P926=""),"",IF($P926=0,"",$O926/$P926))</f>
        <v/>
      </c>
      <c r="R926" s="15">
        <f>IF(OR($B926="",$C926=""),"",ROUND(($C926-$B926)*1440,0))</f>
        <v/>
      </c>
      <c r="S926" s="16">
        <f>IF($O926="","",IF($O926&gt;0,"Win",IF($O926&lt;0,"Loss","Scratch")))</f>
        <v/>
      </c>
      <c r="T926" s="13">
        <f>IF($O926="","",SUM($O$2:$O926))</f>
        <v/>
      </c>
      <c r="U926" s="13">
        <f>IF($T926="","",$T926-MAX(0,MAX($T$2:$T926)))</f>
        <v/>
      </c>
    </row>
    <row r="927">
      <c r="A927" s="7" t="n"/>
      <c r="B927" s="8" t="n"/>
      <c r="C927" s="8" t="n"/>
      <c r="D927" s="9" t="n"/>
      <c r="E927" s="9" t="n"/>
      <c r="F927" s="10" t="n"/>
      <c r="G927" s="11" t="n"/>
      <c r="H927" s="11" t="n"/>
      <c r="I927" s="11" t="n"/>
      <c r="J927" s="12" t="n"/>
      <c r="K927" s="9" t="n"/>
      <c r="L927" s="9" t="n"/>
      <c r="M927" s="9" t="n"/>
      <c r="N927" s="13">
        <f>IF(OR($E927="",$F927="",$G927="",$H927=""),"",ROUND(($H927-$G927)*$F927*IF($E927="Short",-1,1),2))</f>
        <v/>
      </c>
      <c r="O927" s="13">
        <f>IF($N927="","",ROUND($N927-N($J927),2))</f>
        <v/>
      </c>
      <c r="P927" s="13">
        <f>IF(OR($F927="",$G927="",$I927=""),"",ABS($G927-$I927)*$F927)</f>
        <v/>
      </c>
      <c r="Q927" s="14">
        <f>IF(OR($O927="",$P927=""),"",IF($P927=0,"",$O927/$P927))</f>
        <v/>
      </c>
      <c r="R927" s="15">
        <f>IF(OR($B927="",$C927=""),"",ROUND(($C927-$B927)*1440,0))</f>
        <v/>
      </c>
      <c r="S927" s="16">
        <f>IF($O927="","",IF($O927&gt;0,"Win",IF($O927&lt;0,"Loss","Scratch")))</f>
        <v/>
      </c>
      <c r="T927" s="13">
        <f>IF($O927="","",SUM($O$2:$O927))</f>
        <v/>
      </c>
      <c r="U927" s="13">
        <f>IF($T927="","",$T927-MAX(0,MAX($T$2:$T927)))</f>
        <v/>
      </c>
    </row>
    <row r="928">
      <c r="A928" s="7" t="n"/>
      <c r="B928" s="8" t="n"/>
      <c r="C928" s="8" t="n"/>
      <c r="D928" s="9" t="n"/>
      <c r="E928" s="9" t="n"/>
      <c r="F928" s="10" t="n"/>
      <c r="G928" s="11" t="n"/>
      <c r="H928" s="11" t="n"/>
      <c r="I928" s="11" t="n"/>
      <c r="J928" s="12" t="n"/>
      <c r="K928" s="9" t="n"/>
      <c r="L928" s="9" t="n"/>
      <c r="M928" s="9" t="n"/>
      <c r="N928" s="13">
        <f>IF(OR($E928="",$F928="",$G928="",$H928=""),"",ROUND(($H928-$G928)*$F928*IF($E928="Short",-1,1),2))</f>
        <v/>
      </c>
      <c r="O928" s="13">
        <f>IF($N928="","",ROUND($N928-N($J928),2))</f>
        <v/>
      </c>
      <c r="P928" s="13">
        <f>IF(OR($F928="",$G928="",$I928=""),"",ABS($G928-$I928)*$F928)</f>
        <v/>
      </c>
      <c r="Q928" s="14">
        <f>IF(OR($O928="",$P928=""),"",IF($P928=0,"",$O928/$P928))</f>
        <v/>
      </c>
      <c r="R928" s="15">
        <f>IF(OR($B928="",$C928=""),"",ROUND(($C928-$B928)*1440,0))</f>
        <v/>
      </c>
      <c r="S928" s="16">
        <f>IF($O928="","",IF($O928&gt;0,"Win",IF($O928&lt;0,"Loss","Scratch")))</f>
        <v/>
      </c>
      <c r="T928" s="13">
        <f>IF($O928="","",SUM($O$2:$O928))</f>
        <v/>
      </c>
      <c r="U928" s="13">
        <f>IF($T928="","",$T928-MAX(0,MAX($T$2:$T928)))</f>
        <v/>
      </c>
    </row>
    <row r="929">
      <c r="A929" s="7" t="n"/>
      <c r="B929" s="8" t="n"/>
      <c r="C929" s="8" t="n"/>
      <c r="D929" s="9" t="n"/>
      <c r="E929" s="9" t="n"/>
      <c r="F929" s="10" t="n"/>
      <c r="G929" s="11" t="n"/>
      <c r="H929" s="11" t="n"/>
      <c r="I929" s="11" t="n"/>
      <c r="J929" s="12" t="n"/>
      <c r="K929" s="9" t="n"/>
      <c r="L929" s="9" t="n"/>
      <c r="M929" s="9" t="n"/>
      <c r="N929" s="13">
        <f>IF(OR($E929="",$F929="",$G929="",$H929=""),"",ROUND(($H929-$G929)*$F929*IF($E929="Short",-1,1),2))</f>
        <v/>
      </c>
      <c r="O929" s="13">
        <f>IF($N929="","",ROUND($N929-N($J929),2))</f>
        <v/>
      </c>
      <c r="P929" s="13">
        <f>IF(OR($F929="",$G929="",$I929=""),"",ABS($G929-$I929)*$F929)</f>
        <v/>
      </c>
      <c r="Q929" s="14">
        <f>IF(OR($O929="",$P929=""),"",IF($P929=0,"",$O929/$P929))</f>
        <v/>
      </c>
      <c r="R929" s="15">
        <f>IF(OR($B929="",$C929=""),"",ROUND(($C929-$B929)*1440,0))</f>
        <v/>
      </c>
      <c r="S929" s="16">
        <f>IF($O929="","",IF($O929&gt;0,"Win",IF($O929&lt;0,"Loss","Scratch")))</f>
        <v/>
      </c>
      <c r="T929" s="13">
        <f>IF($O929="","",SUM($O$2:$O929))</f>
        <v/>
      </c>
      <c r="U929" s="13">
        <f>IF($T929="","",$T929-MAX(0,MAX($T$2:$T929)))</f>
        <v/>
      </c>
    </row>
    <row r="930">
      <c r="A930" s="7" t="n"/>
      <c r="B930" s="8" t="n"/>
      <c r="C930" s="8" t="n"/>
      <c r="D930" s="9" t="n"/>
      <c r="E930" s="9" t="n"/>
      <c r="F930" s="10" t="n"/>
      <c r="G930" s="11" t="n"/>
      <c r="H930" s="11" t="n"/>
      <c r="I930" s="11" t="n"/>
      <c r="J930" s="12" t="n"/>
      <c r="K930" s="9" t="n"/>
      <c r="L930" s="9" t="n"/>
      <c r="M930" s="9" t="n"/>
      <c r="N930" s="13">
        <f>IF(OR($E930="",$F930="",$G930="",$H930=""),"",ROUND(($H930-$G930)*$F930*IF($E930="Short",-1,1),2))</f>
        <v/>
      </c>
      <c r="O930" s="13">
        <f>IF($N930="","",ROUND($N930-N($J930),2))</f>
        <v/>
      </c>
      <c r="P930" s="13">
        <f>IF(OR($F930="",$G930="",$I930=""),"",ABS($G930-$I930)*$F930)</f>
        <v/>
      </c>
      <c r="Q930" s="14">
        <f>IF(OR($O930="",$P930=""),"",IF($P930=0,"",$O930/$P930))</f>
        <v/>
      </c>
      <c r="R930" s="15">
        <f>IF(OR($B930="",$C930=""),"",ROUND(($C930-$B930)*1440,0))</f>
        <v/>
      </c>
      <c r="S930" s="16">
        <f>IF($O930="","",IF($O930&gt;0,"Win",IF($O930&lt;0,"Loss","Scratch")))</f>
        <v/>
      </c>
      <c r="T930" s="13">
        <f>IF($O930="","",SUM($O$2:$O930))</f>
        <v/>
      </c>
      <c r="U930" s="13">
        <f>IF($T930="","",$T930-MAX(0,MAX($T$2:$T930)))</f>
        <v/>
      </c>
    </row>
    <row r="931">
      <c r="A931" s="7" t="n"/>
      <c r="B931" s="8" t="n"/>
      <c r="C931" s="8" t="n"/>
      <c r="D931" s="9" t="n"/>
      <c r="E931" s="9" t="n"/>
      <c r="F931" s="10" t="n"/>
      <c r="G931" s="11" t="n"/>
      <c r="H931" s="11" t="n"/>
      <c r="I931" s="11" t="n"/>
      <c r="J931" s="12" t="n"/>
      <c r="K931" s="9" t="n"/>
      <c r="L931" s="9" t="n"/>
      <c r="M931" s="9" t="n"/>
      <c r="N931" s="13">
        <f>IF(OR($E931="",$F931="",$G931="",$H931=""),"",ROUND(($H931-$G931)*$F931*IF($E931="Short",-1,1),2))</f>
        <v/>
      </c>
      <c r="O931" s="13">
        <f>IF($N931="","",ROUND($N931-N($J931),2))</f>
        <v/>
      </c>
      <c r="P931" s="13">
        <f>IF(OR($F931="",$G931="",$I931=""),"",ABS($G931-$I931)*$F931)</f>
        <v/>
      </c>
      <c r="Q931" s="14">
        <f>IF(OR($O931="",$P931=""),"",IF($P931=0,"",$O931/$P931))</f>
        <v/>
      </c>
      <c r="R931" s="15">
        <f>IF(OR($B931="",$C931=""),"",ROUND(($C931-$B931)*1440,0))</f>
        <v/>
      </c>
      <c r="S931" s="16">
        <f>IF($O931="","",IF($O931&gt;0,"Win",IF($O931&lt;0,"Loss","Scratch")))</f>
        <v/>
      </c>
      <c r="T931" s="13">
        <f>IF($O931="","",SUM($O$2:$O931))</f>
        <v/>
      </c>
      <c r="U931" s="13">
        <f>IF($T931="","",$T931-MAX(0,MAX($T$2:$T931)))</f>
        <v/>
      </c>
    </row>
    <row r="932">
      <c r="A932" s="7" t="n"/>
      <c r="B932" s="8" t="n"/>
      <c r="C932" s="8" t="n"/>
      <c r="D932" s="9" t="n"/>
      <c r="E932" s="9" t="n"/>
      <c r="F932" s="10" t="n"/>
      <c r="G932" s="11" t="n"/>
      <c r="H932" s="11" t="n"/>
      <c r="I932" s="11" t="n"/>
      <c r="J932" s="12" t="n"/>
      <c r="K932" s="9" t="n"/>
      <c r="L932" s="9" t="n"/>
      <c r="M932" s="9" t="n"/>
      <c r="N932" s="13">
        <f>IF(OR($E932="",$F932="",$G932="",$H932=""),"",ROUND(($H932-$G932)*$F932*IF($E932="Short",-1,1),2))</f>
        <v/>
      </c>
      <c r="O932" s="13">
        <f>IF($N932="","",ROUND($N932-N($J932),2))</f>
        <v/>
      </c>
      <c r="P932" s="13">
        <f>IF(OR($F932="",$G932="",$I932=""),"",ABS($G932-$I932)*$F932)</f>
        <v/>
      </c>
      <c r="Q932" s="14">
        <f>IF(OR($O932="",$P932=""),"",IF($P932=0,"",$O932/$P932))</f>
        <v/>
      </c>
      <c r="R932" s="15">
        <f>IF(OR($B932="",$C932=""),"",ROUND(($C932-$B932)*1440,0))</f>
        <v/>
      </c>
      <c r="S932" s="16">
        <f>IF($O932="","",IF($O932&gt;0,"Win",IF($O932&lt;0,"Loss","Scratch")))</f>
        <v/>
      </c>
      <c r="T932" s="13">
        <f>IF($O932="","",SUM($O$2:$O932))</f>
        <v/>
      </c>
      <c r="U932" s="13">
        <f>IF($T932="","",$T932-MAX(0,MAX($T$2:$T932)))</f>
        <v/>
      </c>
    </row>
    <row r="933">
      <c r="A933" s="7" t="n"/>
      <c r="B933" s="8" t="n"/>
      <c r="C933" s="8" t="n"/>
      <c r="D933" s="9" t="n"/>
      <c r="E933" s="9" t="n"/>
      <c r="F933" s="10" t="n"/>
      <c r="G933" s="11" t="n"/>
      <c r="H933" s="11" t="n"/>
      <c r="I933" s="11" t="n"/>
      <c r="J933" s="12" t="n"/>
      <c r="K933" s="9" t="n"/>
      <c r="L933" s="9" t="n"/>
      <c r="M933" s="9" t="n"/>
      <c r="N933" s="13">
        <f>IF(OR($E933="",$F933="",$G933="",$H933=""),"",ROUND(($H933-$G933)*$F933*IF($E933="Short",-1,1),2))</f>
        <v/>
      </c>
      <c r="O933" s="13">
        <f>IF($N933="","",ROUND($N933-N($J933),2))</f>
        <v/>
      </c>
      <c r="P933" s="13">
        <f>IF(OR($F933="",$G933="",$I933=""),"",ABS($G933-$I933)*$F933)</f>
        <v/>
      </c>
      <c r="Q933" s="14">
        <f>IF(OR($O933="",$P933=""),"",IF($P933=0,"",$O933/$P933))</f>
        <v/>
      </c>
      <c r="R933" s="15">
        <f>IF(OR($B933="",$C933=""),"",ROUND(($C933-$B933)*1440,0))</f>
        <v/>
      </c>
      <c r="S933" s="16">
        <f>IF($O933="","",IF($O933&gt;0,"Win",IF($O933&lt;0,"Loss","Scratch")))</f>
        <v/>
      </c>
      <c r="T933" s="13">
        <f>IF($O933="","",SUM($O$2:$O933))</f>
        <v/>
      </c>
      <c r="U933" s="13">
        <f>IF($T933="","",$T933-MAX(0,MAX($T$2:$T933)))</f>
        <v/>
      </c>
    </row>
    <row r="934">
      <c r="A934" s="7" t="n"/>
      <c r="B934" s="8" t="n"/>
      <c r="C934" s="8" t="n"/>
      <c r="D934" s="9" t="n"/>
      <c r="E934" s="9" t="n"/>
      <c r="F934" s="10" t="n"/>
      <c r="G934" s="11" t="n"/>
      <c r="H934" s="11" t="n"/>
      <c r="I934" s="11" t="n"/>
      <c r="J934" s="12" t="n"/>
      <c r="K934" s="9" t="n"/>
      <c r="L934" s="9" t="n"/>
      <c r="M934" s="9" t="n"/>
      <c r="N934" s="13">
        <f>IF(OR($E934="",$F934="",$G934="",$H934=""),"",ROUND(($H934-$G934)*$F934*IF($E934="Short",-1,1),2))</f>
        <v/>
      </c>
      <c r="O934" s="13">
        <f>IF($N934="","",ROUND($N934-N($J934),2))</f>
        <v/>
      </c>
      <c r="P934" s="13">
        <f>IF(OR($F934="",$G934="",$I934=""),"",ABS($G934-$I934)*$F934)</f>
        <v/>
      </c>
      <c r="Q934" s="14">
        <f>IF(OR($O934="",$P934=""),"",IF($P934=0,"",$O934/$P934))</f>
        <v/>
      </c>
      <c r="R934" s="15">
        <f>IF(OR($B934="",$C934=""),"",ROUND(($C934-$B934)*1440,0))</f>
        <v/>
      </c>
      <c r="S934" s="16">
        <f>IF($O934="","",IF($O934&gt;0,"Win",IF($O934&lt;0,"Loss","Scratch")))</f>
        <v/>
      </c>
      <c r="T934" s="13">
        <f>IF($O934="","",SUM($O$2:$O934))</f>
        <v/>
      </c>
      <c r="U934" s="13">
        <f>IF($T934="","",$T934-MAX(0,MAX($T$2:$T934)))</f>
        <v/>
      </c>
    </row>
    <row r="935">
      <c r="A935" s="7" t="n"/>
      <c r="B935" s="8" t="n"/>
      <c r="C935" s="8" t="n"/>
      <c r="D935" s="9" t="n"/>
      <c r="E935" s="9" t="n"/>
      <c r="F935" s="10" t="n"/>
      <c r="G935" s="11" t="n"/>
      <c r="H935" s="11" t="n"/>
      <c r="I935" s="11" t="n"/>
      <c r="J935" s="12" t="n"/>
      <c r="K935" s="9" t="n"/>
      <c r="L935" s="9" t="n"/>
      <c r="M935" s="9" t="n"/>
      <c r="N935" s="13">
        <f>IF(OR($E935="",$F935="",$G935="",$H935=""),"",ROUND(($H935-$G935)*$F935*IF($E935="Short",-1,1),2))</f>
        <v/>
      </c>
      <c r="O935" s="13">
        <f>IF($N935="","",ROUND($N935-N($J935),2))</f>
        <v/>
      </c>
      <c r="P935" s="13">
        <f>IF(OR($F935="",$G935="",$I935=""),"",ABS($G935-$I935)*$F935)</f>
        <v/>
      </c>
      <c r="Q935" s="14">
        <f>IF(OR($O935="",$P935=""),"",IF($P935=0,"",$O935/$P935))</f>
        <v/>
      </c>
      <c r="R935" s="15">
        <f>IF(OR($B935="",$C935=""),"",ROUND(($C935-$B935)*1440,0))</f>
        <v/>
      </c>
      <c r="S935" s="16">
        <f>IF($O935="","",IF($O935&gt;0,"Win",IF($O935&lt;0,"Loss","Scratch")))</f>
        <v/>
      </c>
      <c r="T935" s="13">
        <f>IF($O935="","",SUM($O$2:$O935))</f>
        <v/>
      </c>
      <c r="U935" s="13">
        <f>IF($T935="","",$T935-MAX(0,MAX($T$2:$T935)))</f>
        <v/>
      </c>
    </row>
    <row r="936">
      <c r="A936" s="7" t="n"/>
      <c r="B936" s="8" t="n"/>
      <c r="C936" s="8" t="n"/>
      <c r="D936" s="9" t="n"/>
      <c r="E936" s="9" t="n"/>
      <c r="F936" s="10" t="n"/>
      <c r="G936" s="11" t="n"/>
      <c r="H936" s="11" t="n"/>
      <c r="I936" s="11" t="n"/>
      <c r="J936" s="12" t="n"/>
      <c r="K936" s="9" t="n"/>
      <c r="L936" s="9" t="n"/>
      <c r="M936" s="9" t="n"/>
      <c r="N936" s="13">
        <f>IF(OR($E936="",$F936="",$G936="",$H936=""),"",ROUND(($H936-$G936)*$F936*IF($E936="Short",-1,1),2))</f>
        <v/>
      </c>
      <c r="O936" s="13">
        <f>IF($N936="","",ROUND($N936-N($J936),2))</f>
        <v/>
      </c>
      <c r="P936" s="13">
        <f>IF(OR($F936="",$G936="",$I936=""),"",ABS($G936-$I936)*$F936)</f>
        <v/>
      </c>
      <c r="Q936" s="14">
        <f>IF(OR($O936="",$P936=""),"",IF($P936=0,"",$O936/$P936))</f>
        <v/>
      </c>
      <c r="R936" s="15">
        <f>IF(OR($B936="",$C936=""),"",ROUND(($C936-$B936)*1440,0))</f>
        <v/>
      </c>
      <c r="S936" s="16">
        <f>IF($O936="","",IF($O936&gt;0,"Win",IF($O936&lt;0,"Loss","Scratch")))</f>
        <v/>
      </c>
      <c r="T936" s="13">
        <f>IF($O936="","",SUM($O$2:$O936))</f>
        <v/>
      </c>
      <c r="U936" s="13">
        <f>IF($T936="","",$T936-MAX(0,MAX($T$2:$T936)))</f>
        <v/>
      </c>
    </row>
    <row r="937">
      <c r="A937" s="7" t="n"/>
      <c r="B937" s="8" t="n"/>
      <c r="C937" s="8" t="n"/>
      <c r="D937" s="9" t="n"/>
      <c r="E937" s="9" t="n"/>
      <c r="F937" s="10" t="n"/>
      <c r="G937" s="11" t="n"/>
      <c r="H937" s="11" t="n"/>
      <c r="I937" s="11" t="n"/>
      <c r="J937" s="12" t="n"/>
      <c r="K937" s="9" t="n"/>
      <c r="L937" s="9" t="n"/>
      <c r="M937" s="9" t="n"/>
      <c r="N937" s="13">
        <f>IF(OR($E937="",$F937="",$G937="",$H937=""),"",ROUND(($H937-$G937)*$F937*IF($E937="Short",-1,1),2))</f>
        <v/>
      </c>
      <c r="O937" s="13">
        <f>IF($N937="","",ROUND($N937-N($J937),2))</f>
        <v/>
      </c>
      <c r="P937" s="13">
        <f>IF(OR($F937="",$G937="",$I937=""),"",ABS($G937-$I937)*$F937)</f>
        <v/>
      </c>
      <c r="Q937" s="14">
        <f>IF(OR($O937="",$P937=""),"",IF($P937=0,"",$O937/$P937))</f>
        <v/>
      </c>
      <c r="R937" s="15">
        <f>IF(OR($B937="",$C937=""),"",ROUND(($C937-$B937)*1440,0))</f>
        <v/>
      </c>
      <c r="S937" s="16">
        <f>IF($O937="","",IF($O937&gt;0,"Win",IF($O937&lt;0,"Loss","Scratch")))</f>
        <v/>
      </c>
      <c r="T937" s="13">
        <f>IF($O937="","",SUM($O$2:$O937))</f>
        <v/>
      </c>
      <c r="U937" s="13">
        <f>IF($T937="","",$T937-MAX(0,MAX($T$2:$T937)))</f>
        <v/>
      </c>
    </row>
    <row r="938">
      <c r="A938" s="7" t="n"/>
      <c r="B938" s="8" t="n"/>
      <c r="C938" s="8" t="n"/>
      <c r="D938" s="9" t="n"/>
      <c r="E938" s="9" t="n"/>
      <c r="F938" s="10" t="n"/>
      <c r="G938" s="11" t="n"/>
      <c r="H938" s="11" t="n"/>
      <c r="I938" s="11" t="n"/>
      <c r="J938" s="12" t="n"/>
      <c r="K938" s="9" t="n"/>
      <c r="L938" s="9" t="n"/>
      <c r="M938" s="9" t="n"/>
      <c r="N938" s="13">
        <f>IF(OR($E938="",$F938="",$G938="",$H938=""),"",ROUND(($H938-$G938)*$F938*IF($E938="Short",-1,1),2))</f>
        <v/>
      </c>
      <c r="O938" s="13">
        <f>IF($N938="","",ROUND($N938-N($J938),2))</f>
        <v/>
      </c>
      <c r="P938" s="13">
        <f>IF(OR($F938="",$G938="",$I938=""),"",ABS($G938-$I938)*$F938)</f>
        <v/>
      </c>
      <c r="Q938" s="14">
        <f>IF(OR($O938="",$P938=""),"",IF($P938=0,"",$O938/$P938))</f>
        <v/>
      </c>
      <c r="R938" s="15">
        <f>IF(OR($B938="",$C938=""),"",ROUND(($C938-$B938)*1440,0))</f>
        <v/>
      </c>
      <c r="S938" s="16">
        <f>IF($O938="","",IF($O938&gt;0,"Win",IF($O938&lt;0,"Loss","Scratch")))</f>
        <v/>
      </c>
      <c r="T938" s="13">
        <f>IF($O938="","",SUM($O$2:$O938))</f>
        <v/>
      </c>
      <c r="U938" s="13">
        <f>IF($T938="","",$T938-MAX(0,MAX($T$2:$T938)))</f>
        <v/>
      </c>
    </row>
    <row r="939">
      <c r="A939" s="7" t="n"/>
      <c r="B939" s="8" t="n"/>
      <c r="C939" s="8" t="n"/>
      <c r="D939" s="9" t="n"/>
      <c r="E939" s="9" t="n"/>
      <c r="F939" s="10" t="n"/>
      <c r="G939" s="11" t="n"/>
      <c r="H939" s="11" t="n"/>
      <c r="I939" s="11" t="n"/>
      <c r="J939" s="12" t="n"/>
      <c r="K939" s="9" t="n"/>
      <c r="L939" s="9" t="n"/>
      <c r="M939" s="9" t="n"/>
      <c r="N939" s="13">
        <f>IF(OR($E939="",$F939="",$G939="",$H939=""),"",ROUND(($H939-$G939)*$F939*IF($E939="Short",-1,1),2))</f>
        <v/>
      </c>
      <c r="O939" s="13">
        <f>IF($N939="","",ROUND($N939-N($J939),2))</f>
        <v/>
      </c>
      <c r="P939" s="13">
        <f>IF(OR($F939="",$G939="",$I939=""),"",ABS($G939-$I939)*$F939)</f>
        <v/>
      </c>
      <c r="Q939" s="14">
        <f>IF(OR($O939="",$P939=""),"",IF($P939=0,"",$O939/$P939))</f>
        <v/>
      </c>
      <c r="R939" s="15">
        <f>IF(OR($B939="",$C939=""),"",ROUND(($C939-$B939)*1440,0))</f>
        <v/>
      </c>
      <c r="S939" s="16">
        <f>IF($O939="","",IF($O939&gt;0,"Win",IF($O939&lt;0,"Loss","Scratch")))</f>
        <v/>
      </c>
      <c r="T939" s="13">
        <f>IF($O939="","",SUM($O$2:$O939))</f>
        <v/>
      </c>
      <c r="U939" s="13">
        <f>IF($T939="","",$T939-MAX(0,MAX($T$2:$T939)))</f>
        <v/>
      </c>
    </row>
    <row r="940">
      <c r="A940" s="7" t="n"/>
      <c r="B940" s="8" t="n"/>
      <c r="C940" s="8" t="n"/>
      <c r="D940" s="9" t="n"/>
      <c r="E940" s="9" t="n"/>
      <c r="F940" s="10" t="n"/>
      <c r="G940" s="11" t="n"/>
      <c r="H940" s="11" t="n"/>
      <c r="I940" s="11" t="n"/>
      <c r="J940" s="12" t="n"/>
      <c r="K940" s="9" t="n"/>
      <c r="L940" s="9" t="n"/>
      <c r="M940" s="9" t="n"/>
      <c r="N940" s="13">
        <f>IF(OR($E940="",$F940="",$G940="",$H940=""),"",ROUND(($H940-$G940)*$F940*IF($E940="Short",-1,1),2))</f>
        <v/>
      </c>
      <c r="O940" s="13">
        <f>IF($N940="","",ROUND($N940-N($J940),2))</f>
        <v/>
      </c>
      <c r="P940" s="13">
        <f>IF(OR($F940="",$G940="",$I940=""),"",ABS($G940-$I940)*$F940)</f>
        <v/>
      </c>
      <c r="Q940" s="14">
        <f>IF(OR($O940="",$P940=""),"",IF($P940=0,"",$O940/$P940))</f>
        <v/>
      </c>
      <c r="R940" s="15">
        <f>IF(OR($B940="",$C940=""),"",ROUND(($C940-$B940)*1440,0))</f>
        <v/>
      </c>
      <c r="S940" s="16">
        <f>IF($O940="","",IF($O940&gt;0,"Win",IF($O940&lt;0,"Loss","Scratch")))</f>
        <v/>
      </c>
      <c r="T940" s="13">
        <f>IF($O940="","",SUM($O$2:$O940))</f>
        <v/>
      </c>
      <c r="U940" s="13">
        <f>IF($T940="","",$T940-MAX(0,MAX($T$2:$T940)))</f>
        <v/>
      </c>
    </row>
    <row r="941">
      <c r="A941" s="7" t="n"/>
      <c r="B941" s="8" t="n"/>
      <c r="C941" s="8" t="n"/>
      <c r="D941" s="9" t="n"/>
      <c r="E941" s="9" t="n"/>
      <c r="F941" s="10" t="n"/>
      <c r="G941" s="11" t="n"/>
      <c r="H941" s="11" t="n"/>
      <c r="I941" s="11" t="n"/>
      <c r="J941" s="12" t="n"/>
      <c r="K941" s="9" t="n"/>
      <c r="L941" s="9" t="n"/>
      <c r="M941" s="9" t="n"/>
      <c r="N941" s="13">
        <f>IF(OR($E941="",$F941="",$G941="",$H941=""),"",ROUND(($H941-$G941)*$F941*IF($E941="Short",-1,1),2))</f>
        <v/>
      </c>
      <c r="O941" s="13">
        <f>IF($N941="","",ROUND($N941-N($J941),2))</f>
        <v/>
      </c>
      <c r="P941" s="13">
        <f>IF(OR($F941="",$G941="",$I941=""),"",ABS($G941-$I941)*$F941)</f>
        <v/>
      </c>
      <c r="Q941" s="14">
        <f>IF(OR($O941="",$P941=""),"",IF($P941=0,"",$O941/$P941))</f>
        <v/>
      </c>
      <c r="R941" s="15">
        <f>IF(OR($B941="",$C941=""),"",ROUND(($C941-$B941)*1440,0))</f>
        <v/>
      </c>
      <c r="S941" s="16">
        <f>IF($O941="","",IF($O941&gt;0,"Win",IF($O941&lt;0,"Loss","Scratch")))</f>
        <v/>
      </c>
      <c r="T941" s="13">
        <f>IF($O941="","",SUM($O$2:$O941))</f>
        <v/>
      </c>
      <c r="U941" s="13">
        <f>IF($T941="","",$T941-MAX(0,MAX($T$2:$T941)))</f>
        <v/>
      </c>
    </row>
    <row r="942">
      <c r="A942" s="7" t="n"/>
      <c r="B942" s="8" t="n"/>
      <c r="C942" s="8" t="n"/>
      <c r="D942" s="9" t="n"/>
      <c r="E942" s="9" t="n"/>
      <c r="F942" s="10" t="n"/>
      <c r="G942" s="11" t="n"/>
      <c r="H942" s="11" t="n"/>
      <c r="I942" s="11" t="n"/>
      <c r="J942" s="12" t="n"/>
      <c r="K942" s="9" t="n"/>
      <c r="L942" s="9" t="n"/>
      <c r="M942" s="9" t="n"/>
      <c r="N942" s="13">
        <f>IF(OR($E942="",$F942="",$G942="",$H942=""),"",ROUND(($H942-$G942)*$F942*IF($E942="Short",-1,1),2))</f>
        <v/>
      </c>
      <c r="O942" s="13">
        <f>IF($N942="","",ROUND($N942-N($J942),2))</f>
        <v/>
      </c>
      <c r="P942" s="13">
        <f>IF(OR($F942="",$G942="",$I942=""),"",ABS($G942-$I942)*$F942)</f>
        <v/>
      </c>
      <c r="Q942" s="14">
        <f>IF(OR($O942="",$P942=""),"",IF($P942=0,"",$O942/$P942))</f>
        <v/>
      </c>
      <c r="R942" s="15">
        <f>IF(OR($B942="",$C942=""),"",ROUND(($C942-$B942)*1440,0))</f>
        <v/>
      </c>
      <c r="S942" s="16">
        <f>IF($O942="","",IF($O942&gt;0,"Win",IF($O942&lt;0,"Loss","Scratch")))</f>
        <v/>
      </c>
      <c r="T942" s="13">
        <f>IF($O942="","",SUM($O$2:$O942))</f>
        <v/>
      </c>
      <c r="U942" s="13">
        <f>IF($T942="","",$T942-MAX(0,MAX($T$2:$T942)))</f>
        <v/>
      </c>
    </row>
    <row r="943">
      <c r="A943" s="7" t="n"/>
      <c r="B943" s="8" t="n"/>
      <c r="C943" s="8" t="n"/>
      <c r="D943" s="9" t="n"/>
      <c r="E943" s="9" t="n"/>
      <c r="F943" s="10" t="n"/>
      <c r="G943" s="11" t="n"/>
      <c r="H943" s="11" t="n"/>
      <c r="I943" s="11" t="n"/>
      <c r="J943" s="12" t="n"/>
      <c r="K943" s="9" t="n"/>
      <c r="L943" s="9" t="n"/>
      <c r="M943" s="9" t="n"/>
      <c r="N943" s="13">
        <f>IF(OR($E943="",$F943="",$G943="",$H943=""),"",ROUND(($H943-$G943)*$F943*IF($E943="Short",-1,1),2))</f>
        <v/>
      </c>
      <c r="O943" s="13">
        <f>IF($N943="","",ROUND($N943-N($J943),2))</f>
        <v/>
      </c>
      <c r="P943" s="13">
        <f>IF(OR($F943="",$G943="",$I943=""),"",ABS($G943-$I943)*$F943)</f>
        <v/>
      </c>
      <c r="Q943" s="14">
        <f>IF(OR($O943="",$P943=""),"",IF($P943=0,"",$O943/$P943))</f>
        <v/>
      </c>
      <c r="R943" s="15">
        <f>IF(OR($B943="",$C943=""),"",ROUND(($C943-$B943)*1440,0))</f>
        <v/>
      </c>
      <c r="S943" s="16">
        <f>IF($O943="","",IF($O943&gt;0,"Win",IF($O943&lt;0,"Loss","Scratch")))</f>
        <v/>
      </c>
      <c r="T943" s="13">
        <f>IF($O943="","",SUM($O$2:$O943))</f>
        <v/>
      </c>
      <c r="U943" s="13">
        <f>IF($T943="","",$T943-MAX(0,MAX($T$2:$T943)))</f>
        <v/>
      </c>
    </row>
    <row r="944">
      <c r="A944" s="7" t="n"/>
      <c r="B944" s="8" t="n"/>
      <c r="C944" s="8" t="n"/>
      <c r="D944" s="9" t="n"/>
      <c r="E944" s="9" t="n"/>
      <c r="F944" s="10" t="n"/>
      <c r="G944" s="11" t="n"/>
      <c r="H944" s="11" t="n"/>
      <c r="I944" s="11" t="n"/>
      <c r="J944" s="12" t="n"/>
      <c r="K944" s="9" t="n"/>
      <c r="L944" s="9" t="n"/>
      <c r="M944" s="9" t="n"/>
      <c r="N944" s="13">
        <f>IF(OR($E944="",$F944="",$G944="",$H944=""),"",ROUND(($H944-$G944)*$F944*IF($E944="Short",-1,1),2))</f>
        <v/>
      </c>
      <c r="O944" s="13">
        <f>IF($N944="","",ROUND($N944-N($J944),2))</f>
        <v/>
      </c>
      <c r="P944" s="13">
        <f>IF(OR($F944="",$G944="",$I944=""),"",ABS($G944-$I944)*$F944)</f>
        <v/>
      </c>
      <c r="Q944" s="14">
        <f>IF(OR($O944="",$P944=""),"",IF($P944=0,"",$O944/$P944))</f>
        <v/>
      </c>
      <c r="R944" s="15">
        <f>IF(OR($B944="",$C944=""),"",ROUND(($C944-$B944)*1440,0))</f>
        <v/>
      </c>
      <c r="S944" s="16">
        <f>IF($O944="","",IF($O944&gt;0,"Win",IF($O944&lt;0,"Loss","Scratch")))</f>
        <v/>
      </c>
      <c r="T944" s="13">
        <f>IF($O944="","",SUM($O$2:$O944))</f>
        <v/>
      </c>
      <c r="U944" s="13">
        <f>IF($T944="","",$T944-MAX(0,MAX($T$2:$T944)))</f>
        <v/>
      </c>
    </row>
    <row r="945">
      <c r="A945" s="7" t="n"/>
      <c r="B945" s="8" t="n"/>
      <c r="C945" s="8" t="n"/>
      <c r="D945" s="9" t="n"/>
      <c r="E945" s="9" t="n"/>
      <c r="F945" s="10" t="n"/>
      <c r="G945" s="11" t="n"/>
      <c r="H945" s="11" t="n"/>
      <c r="I945" s="11" t="n"/>
      <c r="J945" s="12" t="n"/>
      <c r="K945" s="9" t="n"/>
      <c r="L945" s="9" t="n"/>
      <c r="M945" s="9" t="n"/>
      <c r="N945" s="13">
        <f>IF(OR($E945="",$F945="",$G945="",$H945=""),"",ROUND(($H945-$G945)*$F945*IF($E945="Short",-1,1),2))</f>
        <v/>
      </c>
      <c r="O945" s="13">
        <f>IF($N945="","",ROUND($N945-N($J945),2))</f>
        <v/>
      </c>
      <c r="P945" s="13">
        <f>IF(OR($F945="",$G945="",$I945=""),"",ABS($G945-$I945)*$F945)</f>
        <v/>
      </c>
      <c r="Q945" s="14">
        <f>IF(OR($O945="",$P945=""),"",IF($P945=0,"",$O945/$P945))</f>
        <v/>
      </c>
      <c r="R945" s="15">
        <f>IF(OR($B945="",$C945=""),"",ROUND(($C945-$B945)*1440,0))</f>
        <v/>
      </c>
      <c r="S945" s="16">
        <f>IF($O945="","",IF($O945&gt;0,"Win",IF($O945&lt;0,"Loss","Scratch")))</f>
        <v/>
      </c>
      <c r="T945" s="13">
        <f>IF($O945="","",SUM($O$2:$O945))</f>
        <v/>
      </c>
      <c r="U945" s="13">
        <f>IF($T945="","",$T945-MAX(0,MAX($T$2:$T945)))</f>
        <v/>
      </c>
    </row>
    <row r="946">
      <c r="A946" s="7" t="n"/>
      <c r="B946" s="8" t="n"/>
      <c r="C946" s="8" t="n"/>
      <c r="D946" s="9" t="n"/>
      <c r="E946" s="9" t="n"/>
      <c r="F946" s="10" t="n"/>
      <c r="G946" s="11" t="n"/>
      <c r="H946" s="11" t="n"/>
      <c r="I946" s="11" t="n"/>
      <c r="J946" s="12" t="n"/>
      <c r="K946" s="9" t="n"/>
      <c r="L946" s="9" t="n"/>
      <c r="M946" s="9" t="n"/>
      <c r="N946" s="13">
        <f>IF(OR($E946="",$F946="",$G946="",$H946=""),"",ROUND(($H946-$G946)*$F946*IF($E946="Short",-1,1),2))</f>
        <v/>
      </c>
      <c r="O946" s="13">
        <f>IF($N946="","",ROUND($N946-N($J946),2))</f>
        <v/>
      </c>
      <c r="P946" s="13">
        <f>IF(OR($F946="",$G946="",$I946=""),"",ABS($G946-$I946)*$F946)</f>
        <v/>
      </c>
      <c r="Q946" s="14">
        <f>IF(OR($O946="",$P946=""),"",IF($P946=0,"",$O946/$P946))</f>
        <v/>
      </c>
      <c r="R946" s="15">
        <f>IF(OR($B946="",$C946=""),"",ROUND(($C946-$B946)*1440,0))</f>
        <v/>
      </c>
      <c r="S946" s="16">
        <f>IF($O946="","",IF($O946&gt;0,"Win",IF($O946&lt;0,"Loss","Scratch")))</f>
        <v/>
      </c>
      <c r="T946" s="13">
        <f>IF($O946="","",SUM($O$2:$O946))</f>
        <v/>
      </c>
      <c r="U946" s="13">
        <f>IF($T946="","",$T946-MAX(0,MAX($T$2:$T946)))</f>
        <v/>
      </c>
    </row>
    <row r="947">
      <c r="A947" s="7" t="n"/>
      <c r="B947" s="8" t="n"/>
      <c r="C947" s="8" t="n"/>
      <c r="D947" s="9" t="n"/>
      <c r="E947" s="9" t="n"/>
      <c r="F947" s="10" t="n"/>
      <c r="G947" s="11" t="n"/>
      <c r="H947" s="11" t="n"/>
      <c r="I947" s="11" t="n"/>
      <c r="J947" s="12" t="n"/>
      <c r="K947" s="9" t="n"/>
      <c r="L947" s="9" t="n"/>
      <c r="M947" s="9" t="n"/>
      <c r="N947" s="13">
        <f>IF(OR($E947="",$F947="",$G947="",$H947=""),"",ROUND(($H947-$G947)*$F947*IF($E947="Short",-1,1),2))</f>
        <v/>
      </c>
      <c r="O947" s="13">
        <f>IF($N947="","",ROUND($N947-N($J947),2))</f>
        <v/>
      </c>
      <c r="P947" s="13">
        <f>IF(OR($F947="",$G947="",$I947=""),"",ABS($G947-$I947)*$F947)</f>
        <v/>
      </c>
      <c r="Q947" s="14">
        <f>IF(OR($O947="",$P947=""),"",IF($P947=0,"",$O947/$P947))</f>
        <v/>
      </c>
      <c r="R947" s="15">
        <f>IF(OR($B947="",$C947=""),"",ROUND(($C947-$B947)*1440,0))</f>
        <v/>
      </c>
      <c r="S947" s="16">
        <f>IF($O947="","",IF($O947&gt;0,"Win",IF($O947&lt;0,"Loss","Scratch")))</f>
        <v/>
      </c>
      <c r="T947" s="13">
        <f>IF($O947="","",SUM($O$2:$O947))</f>
        <v/>
      </c>
      <c r="U947" s="13">
        <f>IF($T947="","",$T947-MAX(0,MAX($T$2:$T947)))</f>
        <v/>
      </c>
    </row>
    <row r="948">
      <c r="A948" s="7" t="n"/>
      <c r="B948" s="8" t="n"/>
      <c r="C948" s="8" t="n"/>
      <c r="D948" s="9" t="n"/>
      <c r="E948" s="9" t="n"/>
      <c r="F948" s="10" t="n"/>
      <c r="G948" s="11" t="n"/>
      <c r="H948" s="11" t="n"/>
      <c r="I948" s="11" t="n"/>
      <c r="J948" s="12" t="n"/>
      <c r="K948" s="9" t="n"/>
      <c r="L948" s="9" t="n"/>
      <c r="M948" s="9" t="n"/>
      <c r="N948" s="13">
        <f>IF(OR($E948="",$F948="",$G948="",$H948=""),"",ROUND(($H948-$G948)*$F948*IF($E948="Short",-1,1),2))</f>
        <v/>
      </c>
      <c r="O948" s="13">
        <f>IF($N948="","",ROUND($N948-N($J948),2))</f>
        <v/>
      </c>
      <c r="P948" s="13">
        <f>IF(OR($F948="",$G948="",$I948=""),"",ABS($G948-$I948)*$F948)</f>
        <v/>
      </c>
      <c r="Q948" s="14">
        <f>IF(OR($O948="",$P948=""),"",IF($P948=0,"",$O948/$P948))</f>
        <v/>
      </c>
      <c r="R948" s="15">
        <f>IF(OR($B948="",$C948=""),"",ROUND(($C948-$B948)*1440,0))</f>
        <v/>
      </c>
      <c r="S948" s="16">
        <f>IF($O948="","",IF($O948&gt;0,"Win",IF($O948&lt;0,"Loss","Scratch")))</f>
        <v/>
      </c>
      <c r="T948" s="13">
        <f>IF($O948="","",SUM($O$2:$O948))</f>
        <v/>
      </c>
      <c r="U948" s="13">
        <f>IF($T948="","",$T948-MAX(0,MAX($T$2:$T948)))</f>
        <v/>
      </c>
    </row>
    <row r="949">
      <c r="A949" s="7" t="n"/>
      <c r="B949" s="8" t="n"/>
      <c r="C949" s="8" t="n"/>
      <c r="D949" s="9" t="n"/>
      <c r="E949" s="9" t="n"/>
      <c r="F949" s="10" t="n"/>
      <c r="G949" s="11" t="n"/>
      <c r="H949" s="11" t="n"/>
      <c r="I949" s="11" t="n"/>
      <c r="J949" s="12" t="n"/>
      <c r="K949" s="9" t="n"/>
      <c r="L949" s="9" t="n"/>
      <c r="M949" s="9" t="n"/>
      <c r="N949" s="13">
        <f>IF(OR($E949="",$F949="",$G949="",$H949=""),"",ROUND(($H949-$G949)*$F949*IF($E949="Short",-1,1),2))</f>
        <v/>
      </c>
      <c r="O949" s="13">
        <f>IF($N949="","",ROUND($N949-N($J949),2))</f>
        <v/>
      </c>
      <c r="P949" s="13">
        <f>IF(OR($F949="",$G949="",$I949=""),"",ABS($G949-$I949)*$F949)</f>
        <v/>
      </c>
      <c r="Q949" s="14">
        <f>IF(OR($O949="",$P949=""),"",IF($P949=0,"",$O949/$P949))</f>
        <v/>
      </c>
      <c r="R949" s="15">
        <f>IF(OR($B949="",$C949=""),"",ROUND(($C949-$B949)*1440,0))</f>
        <v/>
      </c>
      <c r="S949" s="16">
        <f>IF($O949="","",IF($O949&gt;0,"Win",IF($O949&lt;0,"Loss","Scratch")))</f>
        <v/>
      </c>
      <c r="T949" s="13">
        <f>IF($O949="","",SUM($O$2:$O949))</f>
        <v/>
      </c>
      <c r="U949" s="13">
        <f>IF($T949="","",$T949-MAX(0,MAX($T$2:$T949)))</f>
        <v/>
      </c>
    </row>
    <row r="950">
      <c r="A950" s="7" t="n"/>
      <c r="B950" s="8" t="n"/>
      <c r="C950" s="8" t="n"/>
      <c r="D950" s="9" t="n"/>
      <c r="E950" s="9" t="n"/>
      <c r="F950" s="10" t="n"/>
      <c r="G950" s="11" t="n"/>
      <c r="H950" s="11" t="n"/>
      <c r="I950" s="11" t="n"/>
      <c r="J950" s="12" t="n"/>
      <c r="K950" s="9" t="n"/>
      <c r="L950" s="9" t="n"/>
      <c r="M950" s="9" t="n"/>
      <c r="N950" s="13">
        <f>IF(OR($E950="",$F950="",$G950="",$H950=""),"",ROUND(($H950-$G950)*$F950*IF($E950="Short",-1,1),2))</f>
        <v/>
      </c>
      <c r="O950" s="13">
        <f>IF($N950="","",ROUND($N950-N($J950),2))</f>
        <v/>
      </c>
      <c r="P950" s="13">
        <f>IF(OR($F950="",$G950="",$I950=""),"",ABS($G950-$I950)*$F950)</f>
        <v/>
      </c>
      <c r="Q950" s="14">
        <f>IF(OR($O950="",$P950=""),"",IF($P950=0,"",$O950/$P950))</f>
        <v/>
      </c>
      <c r="R950" s="15">
        <f>IF(OR($B950="",$C950=""),"",ROUND(($C950-$B950)*1440,0))</f>
        <v/>
      </c>
      <c r="S950" s="16">
        <f>IF($O950="","",IF($O950&gt;0,"Win",IF($O950&lt;0,"Loss","Scratch")))</f>
        <v/>
      </c>
      <c r="T950" s="13">
        <f>IF($O950="","",SUM($O$2:$O950))</f>
        <v/>
      </c>
      <c r="U950" s="13">
        <f>IF($T950="","",$T950-MAX(0,MAX($T$2:$T950)))</f>
        <v/>
      </c>
    </row>
    <row r="951">
      <c r="A951" s="7" t="n"/>
      <c r="B951" s="8" t="n"/>
      <c r="C951" s="8" t="n"/>
      <c r="D951" s="9" t="n"/>
      <c r="E951" s="9" t="n"/>
      <c r="F951" s="10" t="n"/>
      <c r="G951" s="11" t="n"/>
      <c r="H951" s="11" t="n"/>
      <c r="I951" s="11" t="n"/>
      <c r="J951" s="12" t="n"/>
      <c r="K951" s="9" t="n"/>
      <c r="L951" s="9" t="n"/>
      <c r="M951" s="9" t="n"/>
      <c r="N951" s="13">
        <f>IF(OR($E951="",$F951="",$G951="",$H951=""),"",ROUND(($H951-$G951)*$F951*IF($E951="Short",-1,1),2))</f>
        <v/>
      </c>
      <c r="O951" s="13">
        <f>IF($N951="","",ROUND($N951-N($J951),2))</f>
        <v/>
      </c>
      <c r="P951" s="13">
        <f>IF(OR($F951="",$G951="",$I951=""),"",ABS($G951-$I951)*$F951)</f>
        <v/>
      </c>
      <c r="Q951" s="14">
        <f>IF(OR($O951="",$P951=""),"",IF($P951=0,"",$O951/$P951))</f>
        <v/>
      </c>
      <c r="R951" s="15">
        <f>IF(OR($B951="",$C951=""),"",ROUND(($C951-$B951)*1440,0))</f>
        <v/>
      </c>
      <c r="S951" s="16">
        <f>IF($O951="","",IF($O951&gt;0,"Win",IF($O951&lt;0,"Loss","Scratch")))</f>
        <v/>
      </c>
      <c r="T951" s="13">
        <f>IF($O951="","",SUM($O$2:$O951))</f>
        <v/>
      </c>
      <c r="U951" s="13">
        <f>IF($T951="","",$T951-MAX(0,MAX($T$2:$T951)))</f>
        <v/>
      </c>
    </row>
    <row r="952">
      <c r="A952" s="7" t="n"/>
      <c r="B952" s="8" t="n"/>
      <c r="C952" s="8" t="n"/>
      <c r="D952" s="9" t="n"/>
      <c r="E952" s="9" t="n"/>
      <c r="F952" s="10" t="n"/>
      <c r="G952" s="11" t="n"/>
      <c r="H952" s="11" t="n"/>
      <c r="I952" s="11" t="n"/>
      <c r="J952" s="12" t="n"/>
      <c r="K952" s="9" t="n"/>
      <c r="L952" s="9" t="n"/>
      <c r="M952" s="9" t="n"/>
      <c r="N952" s="13">
        <f>IF(OR($E952="",$F952="",$G952="",$H952=""),"",ROUND(($H952-$G952)*$F952*IF($E952="Short",-1,1),2))</f>
        <v/>
      </c>
      <c r="O952" s="13">
        <f>IF($N952="","",ROUND($N952-N($J952),2))</f>
        <v/>
      </c>
      <c r="P952" s="13">
        <f>IF(OR($F952="",$G952="",$I952=""),"",ABS($G952-$I952)*$F952)</f>
        <v/>
      </c>
      <c r="Q952" s="14">
        <f>IF(OR($O952="",$P952=""),"",IF($P952=0,"",$O952/$P952))</f>
        <v/>
      </c>
      <c r="R952" s="15">
        <f>IF(OR($B952="",$C952=""),"",ROUND(($C952-$B952)*1440,0))</f>
        <v/>
      </c>
      <c r="S952" s="16">
        <f>IF($O952="","",IF($O952&gt;0,"Win",IF($O952&lt;0,"Loss","Scratch")))</f>
        <v/>
      </c>
      <c r="T952" s="13">
        <f>IF($O952="","",SUM($O$2:$O952))</f>
        <v/>
      </c>
      <c r="U952" s="13">
        <f>IF($T952="","",$T952-MAX(0,MAX($T$2:$T952)))</f>
        <v/>
      </c>
    </row>
    <row r="953">
      <c r="A953" s="7" t="n"/>
      <c r="B953" s="8" t="n"/>
      <c r="C953" s="8" t="n"/>
      <c r="D953" s="9" t="n"/>
      <c r="E953" s="9" t="n"/>
      <c r="F953" s="10" t="n"/>
      <c r="G953" s="11" t="n"/>
      <c r="H953" s="11" t="n"/>
      <c r="I953" s="11" t="n"/>
      <c r="J953" s="12" t="n"/>
      <c r="K953" s="9" t="n"/>
      <c r="L953" s="9" t="n"/>
      <c r="M953" s="9" t="n"/>
      <c r="N953" s="13">
        <f>IF(OR($E953="",$F953="",$G953="",$H953=""),"",ROUND(($H953-$G953)*$F953*IF($E953="Short",-1,1),2))</f>
        <v/>
      </c>
      <c r="O953" s="13">
        <f>IF($N953="","",ROUND($N953-N($J953),2))</f>
        <v/>
      </c>
      <c r="P953" s="13">
        <f>IF(OR($F953="",$G953="",$I953=""),"",ABS($G953-$I953)*$F953)</f>
        <v/>
      </c>
      <c r="Q953" s="14">
        <f>IF(OR($O953="",$P953=""),"",IF($P953=0,"",$O953/$P953))</f>
        <v/>
      </c>
      <c r="R953" s="15">
        <f>IF(OR($B953="",$C953=""),"",ROUND(($C953-$B953)*1440,0))</f>
        <v/>
      </c>
      <c r="S953" s="16">
        <f>IF($O953="","",IF($O953&gt;0,"Win",IF($O953&lt;0,"Loss","Scratch")))</f>
        <v/>
      </c>
      <c r="T953" s="13">
        <f>IF($O953="","",SUM($O$2:$O953))</f>
        <v/>
      </c>
      <c r="U953" s="13">
        <f>IF($T953="","",$T953-MAX(0,MAX($T$2:$T953)))</f>
        <v/>
      </c>
    </row>
    <row r="954">
      <c r="A954" s="7" t="n"/>
      <c r="B954" s="8" t="n"/>
      <c r="C954" s="8" t="n"/>
      <c r="D954" s="9" t="n"/>
      <c r="E954" s="9" t="n"/>
      <c r="F954" s="10" t="n"/>
      <c r="G954" s="11" t="n"/>
      <c r="H954" s="11" t="n"/>
      <c r="I954" s="11" t="n"/>
      <c r="J954" s="12" t="n"/>
      <c r="K954" s="9" t="n"/>
      <c r="L954" s="9" t="n"/>
      <c r="M954" s="9" t="n"/>
      <c r="N954" s="13">
        <f>IF(OR($E954="",$F954="",$G954="",$H954=""),"",ROUND(($H954-$G954)*$F954*IF($E954="Short",-1,1),2))</f>
        <v/>
      </c>
      <c r="O954" s="13">
        <f>IF($N954="","",ROUND($N954-N($J954),2))</f>
        <v/>
      </c>
      <c r="P954" s="13">
        <f>IF(OR($F954="",$G954="",$I954=""),"",ABS($G954-$I954)*$F954)</f>
        <v/>
      </c>
      <c r="Q954" s="14">
        <f>IF(OR($O954="",$P954=""),"",IF($P954=0,"",$O954/$P954))</f>
        <v/>
      </c>
      <c r="R954" s="15">
        <f>IF(OR($B954="",$C954=""),"",ROUND(($C954-$B954)*1440,0))</f>
        <v/>
      </c>
      <c r="S954" s="16">
        <f>IF($O954="","",IF($O954&gt;0,"Win",IF($O954&lt;0,"Loss","Scratch")))</f>
        <v/>
      </c>
      <c r="T954" s="13">
        <f>IF($O954="","",SUM($O$2:$O954))</f>
        <v/>
      </c>
      <c r="U954" s="13">
        <f>IF($T954="","",$T954-MAX(0,MAX($T$2:$T954)))</f>
        <v/>
      </c>
    </row>
    <row r="955">
      <c r="A955" s="7" t="n"/>
      <c r="B955" s="8" t="n"/>
      <c r="C955" s="8" t="n"/>
      <c r="D955" s="9" t="n"/>
      <c r="E955" s="9" t="n"/>
      <c r="F955" s="10" t="n"/>
      <c r="G955" s="11" t="n"/>
      <c r="H955" s="11" t="n"/>
      <c r="I955" s="11" t="n"/>
      <c r="J955" s="12" t="n"/>
      <c r="K955" s="9" t="n"/>
      <c r="L955" s="9" t="n"/>
      <c r="M955" s="9" t="n"/>
      <c r="N955" s="13">
        <f>IF(OR($E955="",$F955="",$G955="",$H955=""),"",ROUND(($H955-$G955)*$F955*IF($E955="Short",-1,1),2))</f>
        <v/>
      </c>
      <c r="O955" s="13">
        <f>IF($N955="","",ROUND($N955-N($J955),2))</f>
        <v/>
      </c>
      <c r="P955" s="13">
        <f>IF(OR($F955="",$G955="",$I955=""),"",ABS($G955-$I955)*$F955)</f>
        <v/>
      </c>
      <c r="Q955" s="14">
        <f>IF(OR($O955="",$P955=""),"",IF($P955=0,"",$O955/$P955))</f>
        <v/>
      </c>
      <c r="R955" s="15">
        <f>IF(OR($B955="",$C955=""),"",ROUND(($C955-$B955)*1440,0))</f>
        <v/>
      </c>
      <c r="S955" s="16">
        <f>IF($O955="","",IF($O955&gt;0,"Win",IF($O955&lt;0,"Loss","Scratch")))</f>
        <v/>
      </c>
      <c r="T955" s="13">
        <f>IF($O955="","",SUM($O$2:$O955))</f>
        <v/>
      </c>
      <c r="U955" s="13">
        <f>IF($T955="","",$T955-MAX(0,MAX($T$2:$T955)))</f>
        <v/>
      </c>
    </row>
    <row r="956">
      <c r="A956" s="7" t="n"/>
      <c r="B956" s="8" t="n"/>
      <c r="C956" s="8" t="n"/>
      <c r="D956" s="9" t="n"/>
      <c r="E956" s="9" t="n"/>
      <c r="F956" s="10" t="n"/>
      <c r="G956" s="11" t="n"/>
      <c r="H956" s="11" t="n"/>
      <c r="I956" s="11" t="n"/>
      <c r="J956" s="12" t="n"/>
      <c r="K956" s="9" t="n"/>
      <c r="L956" s="9" t="n"/>
      <c r="M956" s="9" t="n"/>
      <c r="N956" s="13">
        <f>IF(OR($E956="",$F956="",$G956="",$H956=""),"",ROUND(($H956-$G956)*$F956*IF($E956="Short",-1,1),2))</f>
        <v/>
      </c>
      <c r="O956" s="13">
        <f>IF($N956="","",ROUND($N956-N($J956),2))</f>
        <v/>
      </c>
      <c r="P956" s="13">
        <f>IF(OR($F956="",$G956="",$I956=""),"",ABS($G956-$I956)*$F956)</f>
        <v/>
      </c>
      <c r="Q956" s="14">
        <f>IF(OR($O956="",$P956=""),"",IF($P956=0,"",$O956/$P956))</f>
        <v/>
      </c>
      <c r="R956" s="15">
        <f>IF(OR($B956="",$C956=""),"",ROUND(($C956-$B956)*1440,0))</f>
        <v/>
      </c>
      <c r="S956" s="16">
        <f>IF($O956="","",IF($O956&gt;0,"Win",IF($O956&lt;0,"Loss","Scratch")))</f>
        <v/>
      </c>
      <c r="T956" s="13">
        <f>IF($O956="","",SUM($O$2:$O956))</f>
        <v/>
      </c>
      <c r="U956" s="13">
        <f>IF($T956="","",$T956-MAX(0,MAX($T$2:$T956)))</f>
        <v/>
      </c>
    </row>
    <row r="957">
      <c r="A957" s="7" t="n"/>
      <c r="B957" s="8" t="n"/>
      <c r="C957" s="8" t="n"/>
      <c r="D957" s="9" t="n"/>
      <c r="E957" s="9" t="n"/>
      <c r="F957" s="10" t="n"/>
      <c r="G957" s="11" t="n"/>
      <c r="H957" s="11" t="n"/>
      <c r="I957" s="11" t="n"/>
      <c r="J957" s="12" t="n"/>
      <c r="K957" s="9" t="n"/>
      <c r="L957" s="9" t="n"/>
      <c r="M957" s="9" t="n"/>
      <c r="N957" s="13">
        <f>IF(OR($E957="",$F957="",$G957="",$H957=""),"",ROUND(($H957-$G957)*$F957*IF($E957="Short",-1,1),2))</f>
        <v/>
      </c>
      <c r="O957" s="13">
        <f>IF($N957="","",ROUND($N957-N($J957),2))</f>
        <v/>
      </c>
      <c r="P957" s="13">
        <f>IF(OR($F957="",$G957="",$I957=""),"",ABS($G957-$I957)*$F957)</f>
        <v/>
      </c>
      <c r="Q957" s="14">
        <f>IF(OR($O957="",$P957=""),"",IF($P957=0,"",$O957/$P957))</f>
        <v/>
      </c>
      <c r="R957" s="15">
        <f>IF(OR($B957="",$C957=""),"",ROUND(($C957-$B957)*1440,0))</f>
        <v/>
      </c>
      <c r="S957" s="16">
        <f>IF($O957="","",IF($O957&gt;0,"Win",IF($O957&lt;0,"Loss","Scratch")))</f>
        <v/>
      </c>
      <c r="T957" s="13">
        <f>IF($O957="","",SUM($O$2:$O957))</f>
        <v/>
      </c>
      <c r="U957" s="13">
        <f>IF($T957="","",$T957-MAX(0,MAX($T$2:$T957)))</f>
        <v/>
      </c>
    </row>
    <row r="958">
      <c r="A958" s="7" t="n"/>
      <c r="B958" s="8" t="n"/>
      <c r="C958" s="8" t="n"/>
      <c r="D958" s="9" t="n"/>
      <c r="E958" s="9" t="n"/>
      <c r="F958" s="10" t="n"/>
      <c r="G958" s="11" t="n"/>
      <c r="H958" s="11" t="n"/>
      <c r="I958" s="11" t="n"/>
      <c r="J958" s="12" t="n"/>
      <c r="K958" s="9" t="n"/>
      <c r="L958" s="9" t="n"/>
      <c r="M958" s="9" t="n"/>
      <c r="N958" s="13">
        <f>IF(OR($E958="",$F958="",$G958="",$H958=""),"",ROUND(($H958-$G958)*$F958*IF($E958="Short",-1,1),2))</f>
        <v/>
      </c>
      <c r="O958" s="13">
        <f>IF($N958="","",ROUND($N958-N($J958),2))</f>
        <v/>
      </c>
      <c r="P958" s="13">
        <f>IF(OR($F958="",$G958="",$I958=""),"",ABS($G958-$I958)*$F958)</f>
        <v/>
      </c>
      <c r="Q958" s="14">
        <f>IF(OR($O958="",$P958=""),"",IF($P958=0,"",$O958/$P958))</f>
        <v/>
      </c>
      <c r="R958" s="15">
        <f>IF(OR($B958="",$C958=""),"",ROUND(($C958-$B958)*1440,0))</f>
        <v/>
      </c>
      <c r="S958" s="16">
        <f>IF($O958="","",IF($O958&gt;0,"Win",IF($O958&lt;0,"Loss","Scratch")))</f>
        <v/>
      </c>
      <c r="T958" s="13">
        <f>IF($O958="","",SUM($O$2:$O958))</f>
        <v/>
      </c>
      <c r="U958" s="13">
        <f>IF($T958="","",$T958-MAX(0,MAX($T$2:$T958)))</f>
        <v/>
      </c>
    </row>
    <row r="959">
      <c r="A959" s="7" t="n"/>
      <c r="B959" s="8" t="n"/>
      <c r="C959" s="8" t="n"/>
      <c r="D959" s="9" t="n"/>
      <c r="E959" s="9" t="n"/>
      <c r="F959" s="10" t="n"/>
      <c r="G959" s="11" t="n"/>
      <c r="H959" s="11" t="n"/>
      <c r="I959" s="11" t="n"/>
      <c r="J959" s="12" t="n"/>
      <c r="K959" s="9" t="n"/>
      <c r="L959" s="9" t="n"/>
      <c r="M959" s="9" t="n"/>
      <c r="N959" s="13">
        <f>IF(OR($E959="",$F959="",$G959="",$H959=""),"",ROUND(($H959-$G959)*$F959*IF($E959="Short",-1,1),2))</f>
        <v/>
      </c>
      <c r="O959" s="13">
        <f>IF($N959="","",ROUND($N959-N($J959),2))</f>
        <v/>
      </c>
      <c r="P959" s="13">
        <f>IF(OR($F959="",$G959="",$I959=""),"",ABS($G959-$I959)*$F959)</f>
        <v/>
      </c>
      <c r="Q959" s="14">
        <f>IF(OR($O959="",$P959=""),"",IF($P959=0,"",$O959/$P959))</f>
        <v/>
      </c>
      <c r="R959" s="15">
        <f>IF(OR($B959="",$C959=""),"",ROUND(($C959-$B959)*1440,0))</f>
        <v/>
      </c>
      <c r="S959" s="16">
        <f>IF($O959="","",IF($O959&gt;0,"Win",IF($O959&lt;0,"Loss","Scratch")))</f>
        <v/>
      </c>
      <c r="T959" s="13">
        <f>IF($O959="","",SUM($O$2:$O959))</f>
        <v/>
      </c>
      <c r="U959" s="13">
        <f>IF($T959="","",$T959-MAX(0,MAX($T$2:$T959)))</f>
        <v/>
      </c>
    </row>
    <row r="960">
      <c r="A960" s="7" t="n"/>
      <c r="B960" s="8" t="n"/>
      <c r="C960" s="8" t="n"/>
      <c r="D960" s="9" t="n"/>
      <c r="E960" s="9" t="n"/>
      <c r="F960" s="10" t="n"/>
      <c r="G960" s="11" t="n"/>
      <c r="H960" s="11" t="n"/>
      <c r="I960" s="11" t="n"/>
      <c r="J960" s="12" t="n"/>
      <c r="K960" s="9" t="n"/>
      <c r="L960" s="9" t="n"/>
      <c r="M960" s="9" t="n"/>
      <c r="N960" s="13">
        <f>IF(OR($E960="",$F960="",$G960="",$H960=""),"",ROUND(($H960-$G960)*$F960*IF($E960="Short",-1,1),2))</f>
        <v/>
      </c>
      <c r="O960" s="13">
        <f>IF($N960="","",ROUND($N960-N($J960),2))</f>
        <v/>
      </c>
      <c r="P960" s="13">
        <f>IF(OR($F960="",$G960="",$I960=""),"",ABS($G960-$I960)*$F960)</f>
        <v/>
      </c>
      <c r="Q960" s="14">
        <f>IF(OR($O960="",$P960=""),"",IF($P960=0,"",$O960/$P960))</f>
        <v/>
      </c>
      <c r="R960" s="15">
        <f>IF(OR($B960="",$C960=""),"",ROUND(($C960-$B960)*1440,0))</f>
        <v/>
      </c>
      <c r="S960" s="16">
        <f>IF($O960="","",IF($O960&gt;0,"Win",IF($O960&lt;0,"Loss","Scratch")))</f>
        <v/>
      </c>
      <c r="T960" s="13">
        <f>IF($O960="","",SUM($O$2:$O960))</f>
        <v/>
      </c>
      <c r="U960" s="13">
        <f>IF($T960="","",$T960-MAX(0,MAX($T$2:$T960)))</f>
        <v/>
      </c>
    </row>
    <row r="961">
      <c r="A961" s="7" t="n"/>
      <c r="B961" s="8" t="n"/>
      <c r="C961" s="8" t="n"/>
      <c r="D961" s="9" t="n"/>
      <c r="E961" s="9" t="n"/>
      <c r="F961" s="10" t="n"/>
      <c r="G961" s="11" t="n"/>
      <c r="H961" s="11" t="n"/>
      <c r="I961" s="11" t="n"/>
      <c r="J961" s="12" t="n"/>
      <c r="K961" s="9" t="n"/>
      <c r="L961" s="9" t="n"/>
      <c r="M961" s="9" t="n"/>
      <c r="N961" s="13">
        <f>IF(OR($E961="",$F961="",$G961="",$H961=""),"",ROUND(($H961-$G961)*$F961*IF($E961="Short",-1,1),2))</f>
        <v/>
      </c>
      <c r="O961" s="13">
        <f>IF($N961="","",ROUND($N961-N($J961),2))</f>
        <v/>
      </c>
      <c r="P961" s="13">
        <f>IF(OR($F961="",$G961="",$I961=""),"",ABS($G961-$I961)*$F961)</f>
        <v/>
      </c>
      <c r="Q961" s="14">
        <f>IF(OR($O961="",$P961=""),"",IF($P961=0,"",$O961/$P961))</f>
        <v/>
      </c>
      <c r="R961" s="15">
        <f>IF(OR($B961="",$C961=""),"",ROUND(($C961-$B961)*1440,0))</f>
        <v/>
      </c>
      <c r="S961" s="16">
        <f>IF($O961="","",IF($O961&gt;0,"Win",IF($O961&lt;0,"Loss","Scratch")))</f>
        <v/>
      </c>
      <c r="T961" s="13">
        <f>IF($O961="","",SUM($O$2:$O961))</f>
        <v/>
      </c>
      <c r="U961" s="13">
        <f>IF($T961="","",$T961-MAX(0,MAX($T$2:$T961)))</f>
        <v/>
      </c>
    </row>
    <row r="962">
      <c r="A962" s="7" t="n"/>
      <c r="B962" s="8" t="n"/>
      <c r="C962" s="8" t="n"/>
      <c r="D962" s="9" t="n"/>
      <c r="E962" s="9" t="n"/>
      <c r="F962" s="10" t="n"/>
      <c r="G962" s="11" t="n"/>
      <c r="H962" s="11" t="n"/>
      <c r="I962" s="11" t="n"/>
      <c r="J962" s="12" t="n"/>
      <c r="K962" s="9" t="n"/>
      <c r="L962" s="9" t="n"/>
      <c r="M962" s="9" t="n"/>
      <c r="N962" s="13">
        <f>IF(OR($E962="",$F962="",$G962="",$H962=""),"",ROUND(($H962-$G962)*$F962*IF($E962="Short",-1,1),2))</f>
        <v/>
      </c>
      <c r="O962" s="13">
        <f>IF($N962="","",ROUND($N962-N($J962),2))</f>
        <v/>
      </c>
      <c r="P962" s="13">
        <f>IF(OR($F962="",$G962="",$I962=""),"",ABS($G962-$I962)*$F962)</f>
        <v/>
      </c>
      <c r="Q962" s="14">
        <f>IF(OR($O962="",$P962=""),"",IF($P962=0,"",$O962/$P962))</f>
        <v/>
      </c>
      <c r="R962" s="15">
        <f>IF(OR($B962="",$C962=""),"",ROUND(($C962-$B962)*1440,0))</f>
        <v/>
      </c>
      <c r="S962" s="16">
        <f>IF($O962="","",IF($O962&gt;0,"Win",IF($O962&lt;0,"Loss","Scratch")))</f>
        <v/>
      </c>
      <c r="T962" s="13">
        <f>IF($O962="","",SUM($O$2:$O962))</f>
        <v/>
      </c>
      <c r="U962" s="13">
        <f>IF($T962="","",$T962-MAX(0,MAX($T$2:$T962)))</f>
        <v/>
      </c>
    </row>
    <row r="963">
      <c r="A963" s="7" t="n"/>
      <c r="B963" s="8" t="n"/>
      <c r="C963" s="8" t="n"/>
      <c r="D963" s="9" t="n"/>
      <c r="E963" s="9" t="n"/>
      <c r="F963" s="10" t="n"/>
      <c r="G963" s="11" t="n"/>
      <c r="H963" s="11" t="n"/>
      <c r="I963" s="11" t="n"/>
      <c r="J963" s="12" t="n"/>
      <c r="K963" s="9" t="n"/>
      <c r="L963" s="9" t="n"/>
      <c r="M963" s="9" t="n"/>
      <c r="N963" s="13">
        <f>IF(OR($E963="",$F963="",$G963="",$H963=""),"",ROUND(($H963-$G963)*$F963*IF($E963="Short",-1,1),2))</f>
        <v/>
      </c>
      <c r="O963" s="13">
        <f>IF($N963="","",ROUND($N963-N($J963),2))</f>
        <v/>
      </c>
      <c r="P963" s="13">
        <f>IF(OR($F963="",$G963="",$I963=""),"",ABS($G963-$I963)*$F963)</f>
        <v/>
      </c>
      <c r="Q963" s="14">
        <f>IF(OR($O963="",$P963=""),"",IF($P963=0,"",$O963/$P963))</f>
        <v/>
      </c>
      <c r="R963" s="15">
        <f>IF(OR($B963="",$C963=""),"",ROUND(($C963-$B963)*1440,0))</f>
        <v/>
      </c>
      <c r="S963" s="16">
        <f>IF($O963="","",IF($O963&gt;0,"Win",IF($O963&lt;0,"Loss","Scratch")))</f>
        <v/>
      </c>
      <c r="T963" s="13">
        <f>IF($O963="","",SUM($O$2:$O963))</f>
        <v/>
      </c>
      <c r="U963" s="13">
        <f>IF($T963="","",$T963-MAX(0,MAX($T$2:$T963)))</f>
        <v/>
      </c>
    </row>
    <row r="964">
      <c r="A964" s="7" t="n"/>
      <c r="B964" s="8" t="n"/>
      <c r="C964" s="8" t="n"/>
      <c r="D964" s="9" t="n"/>
      <c r="E964" s="9" t="n"/>
      <c r="F964" s="10" t="n"/>
      <c r="G964" s="11" t="n"/>
      <c r="H964" s="11" t="n"/>
      <c r="I964" s="11" t="n"/>
      <c r="J964" s="12" t="n"/>
      <c r="K964" s="9" t="n"/>
      <c r="L964" s="9" t="n"/>
      <c r="M964" s="9" t="n"/>
      <c r="N964" s="13">
        <f>IF(OR($E964="",$F964="",$G964="",$H964=""),"",ROUND(($H964-$G964)*$F964*IF($E964="Short",-1,1),2))</f>
        <v/>
      </c>
      <c r="O964" s="13">
        <f>IF($N964="","",ROUND($N964-N($J964),2))</f>
        <v/>
      </c>
      <c r="P964" s="13">
        <f>IF(OR($F964="",$G964="",$I964=""),"",ABS($G964-$I964)*$F964)</f>
        <v/>
      </c>
      <c r="Q964" s="14">
        <f>IF(OR($O964="",$P964=""),"",IF($P964=0,"",$O964/$P964))</f>
        <v/>
      </c>
      <c r="R964" s="15">
        <f>IF(OR($B964="",$C964=""),"",ROUND(($C964-$B964)*1440,0))</f>
        <v/>
      </c>
      <c r="S964" s="16">
        <f>IF($O964="","",IF($O964&gt;0,"Win",IF($O964&lt;0,"Loss","Scratch")))</f>
        <v/>
      </c>
      <c r="T964" s="13">
        <f>IF($O964="","",SUM($O$2:$O964))</f>
        <v/>
      </c>
      <c r="U964" s="13">
        <f>IF($T964="","",$T964-MAX(0,MAX($T$2:$T964)))</f>
        <v/>
      </c>
    </row>
    <row r="965">
      <c r="A965" s="7" t="n"/>
      <c r="B965" s="8" t="n"/>
      <c r="C965" s="8" t="n"/>
      <c r="D965" s="9" t="n"/>
      <c r="E965" s="9" t="n"/>
      <c r="F965" s="10" t="n"/>
      <c r="G965" s="11" t="n"/>
      <c r="H965" s="11" t="n"/>
      <c r="I965" s="11" t="n"/>
      <c r="J965" s="12" t="n"/>
      <c r="K965" s="9" t="n"/>
      <c r="L965" s="9" t="n"/>
      <c r="M965" s="9" t="n"/>
      <c r="N965" s="13">
        <f>IF(OR($E965="",$F965="",$G965="",$H965=""),"",ROUND(($H965-$G965)*$F965*IF($E965="Short",-1,1),2))</f>
        <v/>
      </c>
      <c r="O965" s="13">
        <f>IF($N965="","",ROUND($N965-N($J965),2))</f>
        <v/>
      </c>
      <c r="P965" s="13">
        <f>IF(OR($F965="",$G965="",$I965=""),"",ABS($G965-$I965)*$F965)</f>
        <v/>
      </c>
      <c r="Q965" s="14">
        <f>IF(OR($O965="",$P965=""),"",IF($P965=0,"",$O965/$P965))</f>
        <v/>
      </c>
      <c r="R965" s="15">
        <f>IF(OR($B965="",$C965=""),"",ROUND(($C965-$B965)*1440,0))</f>
        <v/>
      </c>
      <c r="S965" s="16">
        <f>IF($O965="","",IF($O965&gt;0,"Win",IF($O965&lt;0,"Loss","Scratch")))</f>
        <v/>
      </c>
      <c r="T965" s="13">
        <f>IF($O965="","",SUM($O$2:$O965))</f>
        <v/>
      </c>
      <c r="U965" s="13">
        <f>IF($T965="","",$T965-MAX(0,MAX($T$2:$T965)))</f>
        <v/>
      </c>
    </row>
    <row r="966">
      <c r="A966" s="7" t="n"/>
      <c r="B966" s="8" t="n"/>
      <c r="C966" s="8" t="n"/>
      <c r="D966" s="9" t="n"/>
      <c r="E966" s="9" t="n"/>
      <c r="F966" s="10" t="n"/>
      <c r="G966" s="11" t="n"/>
      <c r="H966" s="11" t="n"/>
      <c r="I966" s="11" t="n"/>
      <c r="J966" s="12" t="n"/>
      <c r="K966" s="9" t="n"/>
      <c r="L966" s="9" t="n"/>
      <c r="M966" s="9" t="n"/>
      <c r="N966" s="13">
        <f>IF(OR($E966="",$F966="",$G966="",$H966=""),"",ROUND(($H966-$G966)*$F966*IF($E966="Short",-1,1),2))</f>
        <v/>
      </c>
      <c r="O966" s="13">
        <f>IF($N966="","",ROUND($N966-N($J966),2))</f>
        <v/>
      </c>
      <c r="P966" s="13">
        <f>IF(OR($F966="",$G966="",$I966=""),"",ABS($G966-$I966)*$F966)</f>
        <v/>
      </c>
      <c r="Q966" s="14">
        <f>IF(OR($O966="",$P966=""),"",IF($P966=0,"",$O966/$P966))</f>
        <v/>
      </c>
      <c r="R966" s="15">
        <f>IF(OR($B966="",$C966=""),"",ROUND(($C966-$B966)*1440,0))</f>
        <v/>
      </c>
      <c r="S966" s="16">
        <f>IF($O966="","",IF($O966&gt;0,"Win",IF($O966&lt;0,"Loss","Scratch")))</f>
        <v/>
      </c>
      <c r="T966" s="13">
        <f>IF($O966="","",SUM($O$2:$O966))</f>
        <v/>
      </c>
      <c r="U966" s="13">
        <f>IF($T966="","",$T966-MAX(0,MAX($T$2:$T966)))</f>
        <v/>
      </c>
    </row>
    <row r="967">
      <c r="A967" s="7" t="n"/>
      <c r="B967" s="8" t="n"/>
      <c r="C967" s="8" t="n"/>
      <c r="D967" s="9" t="n"/>
      <c r="E967" s="9" t="n"/>
      <c r="F967" s="10" t="n"/>
      <c r="G967" s="11" t="n"/>
      <c r="H967" s="11" t="n"/>
      <c r="I967" s="11" t="n"/>
      <c r="J967" s="12" t="n"/>
      <c r="K967" s="9" t="n"/>
      <c r="L967" s="9" t="n"/>
      <c r="M967" s="9" t="n"/>
      <c r="N967" s="13">
        <f>IF(OR($E967="",$F967="",$G967="",$H967=""),"",ROUND(($H967-$G967)*$F967*IF($E967="Short",-1,1),2))</f>
        <v/>
      </c>
      <c r="O967" s="13">
        <f>IF($N967="","",ROUND($N967-N($J967),2))</f>
        <v/>
      </c>
      <c r="P967" s="13">
        <f>IF(OR($F967="",$G967="",$I967=""),"",ABS($G967-$I967)*$F967)</f>
        <v/>
      </c>
      <c r="Q967" s="14">
        <f>IF(OR($O967="",$P967=""),"",IF($P967=0,"",$O967/$P967))</f>
        <v/>
      </c>
      <c r="R967" s="15">
        <f>IF(OR($B967="",$C967=""),"",ROUND(($C967-$B967)*1440,0))</f>
        <v/>
      </c>
      <c r="S967" s="16">
        <f>IF($O967="","",IF($O967&gt;0,"Win",IF($O967&lt;0,"Loss","Scratch")))</f>
        <v/>
      </c>
      <c r="T967" s="13">
        <f>IF($O967="","",SUM($O$2:$O967))</f>
        <v/>
      </c>
      <c r="U967" s="13">
        <f>IF($T967="","",$T967-MAX(0,MAX($T$2:$T967)))</f>
        <v/>
      </c>
    </row>
    <row r="968">
      <c r="A968" s="7" t="n"/>
      <c r="B968" s="8" t="n"/>
      <c r="C968" s="8" t="n"/>
      <c r="D968" s="9" t="n"/>
      <c r="E968" s="9" t="n"/>
      <c r="F968" s="10" t="n"/>
      <c r="G968" s="11" t="n"/>
      <c r="H968" s="11" t="n"/>
      <c r="I968" s="11" t="n"/>
      <c r="J968" s="12" t="n"/>
      <c r="K968" s="9" t="n"/>
      <c r="L968" s="9" t="n"/>
      <c r="M968" s="9" t="n"/>
      <c r="N968" s="13">
        <f>IF(OR($E968="",$F968="",$G968="",$H968=""),"",ROUND(($H968-$G968)*$F968*IF($E968="Short",-1,1),2))</f>
        <v/>
      </c>
      <c r="O968" s="13">
        <f>IF($N968="","",ROUND($N968-N($J968),2))</f>
        <v/>
      </c>
      <c r="P968" s="13">
        <f>IF(OR($F968="",$G968="",$I968=""),"",ABS($G968-$I968)*$F968)</f>
        <v/>
      </c>
      <c r="Q968" s="14">
        <f>IF(OR($O968="",$P968=""),"",IF($P968=0,"",$O968/$P968))</f>
        <v/>
      </c>
      <c r="R968" s="15">
        <f>IF(OR($B968="",$C968=""),"",ROUND(($C968-$B968)*1440,0))</f>
        <v/>
      </c>
      <c r="S968" s="16">
        <f>IF($O968="","",IF($O968&gt;0,"Win",IF($O968&lt;0,"Loss","Scratch")))</f>
        <v/>
      </c>
      <c r="T968" s="13">
        <f>IF($O968="","",SUM($O$2:$O968))</f>
        <v/>
      </c>
      <c r="U968" s="13">
        <f>IF($T968="","",$T968-MAX(0,MAX($T$2:$T968)))</f>
        <v/>
      </c>
    </row>
    <row r="969">
      <c r="A969" s="7" t="n"/>
      <c r="B969" s="8" t="n"/>
      <c r="C969" s="8" t="n"/>
      <c r="D969" s="9" t="n"/>
      <c r="E969" s="9" t="n"/>
      <c r="F969" s="10" t="n"/>
      <c r="G969" s="11" t="n"/>
      <c r="H969" s="11" t="n"/>
      <c r="I969" s="11" t="n"/>
      <c r="J969" s="12" t="n"/>
      <c r="K969" s="9" t="n"/>
      <c r="L969" s="9" t="n"/>
      <c r="M969" s="9" t="n"/>
      <c r="N969" s="13">
        <f>IF(OR($E969="",$F969="",$G969="",$H969=""),"",ROUND(($H969-$G969)*$F969*IF($E969="Short",-1,1),2))</f>
        <v/>
      </c>
      <c r="O969" s="13">
        <f>IF($N969="","",ROUND($N969-N($J969),2))</f>
        <v/>
      </c>
      <c r="P969" s="13">
        <f>IF(OR($F969="",$G969="",$I969=""),"",ABS($G969-$I969)*$F969)</f>
        <v/>
      </c>
      <c r="Q969" s="14">
        <f>IF(OR($O969="",$P969=""),"",IF($P969=0,"",$O969/$P969))</f>
        <v/>
      </c>
      <c r="R969" s="15">
        <f>IF(OR($B969="",$C969=""),"",ROUND(($C969-$B969)*1440,0))</f>
        <v/>
      </c>
      <c r="S969" s="16">
        <f>IF($O969="","",IF($O969&gt;0,"Win",IF($O969&lt;0,"Loss","Scratch")))</f>
        <v/>
      </c>
      <c r="T969" s="13">
        <f>IF($O969="","",SUM($O$2:$O969))</f>
        <v/>
      </c>
      <c r="U969" s="13">
        <f>IF($T969="","",$T969-MAX(0,MAX($T$2:$T969)))</f>
        <v/>
      </c>
    </row>
    <row r="970">
      <c r="A970" s="7" t="n"/>
      <c r="B970" s="8" t="n"/>
      <c r="C970" s="8" t="n"/>
      <c r="D970" s="9" t="n"/>
      <c r="E970" s="9" t="n"/>
      <c r="F970" s="10" t="n"/>
      <c r="G970" s="11" t="n"/>
      <c r="H970" s="11" t="n"/>
      <c r="I970" s="11" t="n"/>
      <c r="J970" s="12" t="n"/>
      <c r="K970" s="9" t="n"/>
      <c r="L970" s="9" t="n"/>
      <c r="M970" s="9" t="n"/>
      <c r="N970" s="13">
        <f>IF(OR($E970="",$F970="",$G970="",$H970=""),"",ROUND(($H970-$G970)*$F970*IF($E970="Short",-1,1),2))</f>
        <v/>
      </c>
      <c r="O970" s="13">
        <f>IF($N970="","",ROUND($N970-N($J970),2))</f>
        <v/>
      </c>
      <c r="P970" s="13">
        <f>IF(OR($F970="",$G970="",$I970=""),"",ABS($G970-$I970)*$F970)</f>
        <v/>
      </c>
      <c r="Q970" s="14">
        <f>IF(OR($O970="",$P970=""),"",IF($P970=0,"",$O970/$P970))</f>
        <v/>
      </c>
      <c r="R970" s="15">
        <f>IF(OR($B970="",$C970=""),"",ROUND(($C970-$B970)*1440,0))</f>
        <v/>
      </c>
      <c r="S970" s="16">
        <f>IF($O970="","",IF($O970&gt;0,"Win",IF($O970&lt;0,"Loss","Scratch")))</f>
        <v/>
      </c>
      <c r="T970" s="13">
        <f>IF($O970="","",SUM($O$2:$O970))</f>
        <v/>
      </c>
      <c r="U970" s="13">
        <f>IF($T970="","",$T970-MAX(0,MAX($T$2:$T970)))</f>
        <v/>
      </c>
    </row>
    <row r="971">
      <c r="A971" s="7" t="n"/>
      <c r="B971" s="8" t="n"/>
      <c r="C971" s="8" t="n"/>
      <c r="D971" s="9" t="n"/>
      <c r="E971" s="9" t="n"/>
      <c r="F971" s="10" t="n"/>
      <c r="G971" s="11" t="n"/>
      <c r="H971" s="11" t="n"/>
      <c r="I971" s="11" t="n"/>
      <c r="J971" s="12" t="n"/>
      <c r="K971" s="9" t="n"/>
      <c r="L971" s="9" t="n"/>
      <c r="M971" s="9" t="n"/>
      <c r="N971" s="13">
        <f>IF(OR($E971="",$F971="",$G971="",$H971=""),"",ROUND(($H971-$G971)*$F971*IF($E971="Short",-1,1),2))</f>
        <v/>
      </c>
      <c r="O971" s="13">
        <f>IF($N971="","",ROUND($N971-N($J971),2))</f>
        <v/>
      </c>
      <c r="P971" s="13">
        <f>IF(OR($F971="",$G971="",$I971=""),"",ABS($G971-$I971)*$F971)</f>
        <v/>
      </c>
      <c r="Q971" s="14">
        <f>IF(OR($O971="",$P971=""),"",IF($P971=0,"",$O971/$P971))</f>
        <v/>
      </c>
      <c r="R971" s="15">
        <f>IF(OR($B971="",$C971=""),"",ROUND(($C971-$B971)*1440,0))</f>
        <v/>
      </c>
      <c r="S971" s="16">
        <f>IF($O971="","",IF($O971&gt;0,"Win",IF($O971&lt;0,"Loss","Scratch")))</f>
        <v/>
      </c>
      <c r="T971" s="13">
        <f>IF($O971="","",SUM($O$2:$O971))</f>
        <v/>
      </c>
      <c r="U971" s="13">
        <f>IF($T971="","",$T971-MAX(0,MAX($T$2:$T971)))</f>
        <v/>
      </c>
    </row>
    <row r="972">
      <c r="A972" s="7" t="n"/>
      <c r="B972" s="8" t="n"/>
      <c r="C972" s="8" t="n"/>
      <c r="D972" s="9" t="n"/>
      <c r="E972" s="9" t="n"/>
      <c r="F972" s="10" t="n"/>
      <c r="G972" s="11" t="n"/>
      <c r="H972" s="11" t="n"/>
      <c r="I972" s="11" t="n"/>
      <c r="J972" s="12" t="n"/>
      <c r="K972" s="9" t="n"/>
      <c r="L972" s="9" t="n"/>
      <c r="M972" s="9" t="n"/>
      <c r="N972" s="13">
        <f>IF(OR($E972="",$F972="",$G972="",$H972=""),"",ROUND(($H972-$G972)*$F972*IF($E972="Short",-1,1),2))</f>
        <v/>
      </c>
      <c r="O972" s="13">
        <f>IF($N972="","",ROUND($N972-N($J972),2))</f>
        <v/>
      </c>
      <c r="P972" s="13">
        <f>IF(OR($F972="",$G972="",$I972=""),"",ABS($G972-$I972)*$F972)</f>
        <v/>
      </c>
      <c r="Q972" s="14">
        <f>IF(OR($O972="",$P972=""),"",IF($P972=0,"",$O972/$P972))</f>
        <v/>
      </c>
      <c r="R972" s="15">
        <f>IF(OR($B972="",$C972=""),"",ROUND(($C972-$B972)*1440,0))</f>
        <v/>
      </c>
      <c r="S972" s="16">
        <f>IF($O972="","",IF($O972&gt;0,"Win",IF($O972&lt;0,"Loss","Scratch")))</f>
        <v/>
      </c>
      <c r="T972" s="13">
        <f>IF($O972="","",SUM($O$2:$O972))</f>
        <v/>
      </c>
      <c r="U972" s="13">
        <f>IF($T972="","",$T972-MAX(0,MAX($T$2:$T972)))</f>
        <v/>
      </c>
    </row>
    <row r="973">
      <c r="A973" s="7" t="n"/>
      <c r="B973" s="8" t="n"/>
      <c r="C973" s="8" t="n"/>
      <c r="D973" s="9" t="n"/>
      <c r="E973" s="9" t="n"/>
      <c r="F973" s="10" t="n"/>
      <c r="G973" s="11" t="n"/>
      <c r="H973" s="11" t="n"/>
      <c r="I973" s="11" t="n"/>
      <c r="J973" s="12" t="n"/>
      <c r="K973" s="9" t="n"/>
      <c r="L973" s="9" t="n"/>
      <c r="M973" s="9" t="n"/>
      <c r="N973" s="13">
        <f>IF(OR($E973="",$F973="",$G973="",$H973=""),"",ROUND(($H973-$G973)*$F973*IF($E973="Short",-1,1),2))</f>
        <v/>
      </c>
      <c r="O973" s="13">
        <f>IF($N973="","",ROUND($N973-N($J973),2))</f>
        <v/>
      </c>
      <c r="P973" s="13">
        <f>IF(OR($F973="",$G973="",$I973=""),"",ABS($G973-$I973)*$F973)</f>
        <v/>
      </c>
      <c r="Q973" s="14">
        <f>IF(OR($O973="",$P973=""),"",IF($P973=0,"",$O973/$P973))</f>
        <v/>
      </c>
      <c r="R973" s="15">
        <f>IF(OR($B973="",$C973=""),"",ROUND(($C973-$B973)*1440,0))</f>
        <v/>
      </c>
      <c r="S973" s="16">
        <f>IF($O973="","",IF($O973&gt;0,"Win",IF($O973&lt;0,"Loss","Scratch")))</f>
        <v/>
      </c>
      <c r="T973" s="13">
        <f>IF($O973="","",SUM($O$2:$O973))</f>
        <v/>
      </c>
      <c r="U973" s="13">
        <f>IF($T973="","",$T973-MAX(0,MAX($T$2:$T973)))</f>
        <v/>
      </c>
    </row>
    <row r="974">
      <c r="A974" s="7" t="n"/>
      <c r="B974" s="8" t="n"/>
      <c r="C974" s="8" t="n"/>
      <c r="D974" s="9" t="n"/>
      <c r="E974" s="9" t="n"/>
      <c r="F974" s="10" t="n"/>
      <c r="G974" s="11" t="n"/>
      <c r="H974" s="11" t="n"/>
      <c r="I974" s="11" t="n"/>
      <c r="J974" s="12" t="n"/>
      <c r="K974" s="9" t="n"/>
      <c r="L974" s="9" t="n"/>
      <c r="M974" s="9" t="n"/>
      <c r="N974" s="13">
        <f>IF(OR($E974="",$F974="",$G974="",$H974=""),"",ROUND(($H974-$G974)*$F974*IF($E974="Short",-1,1),2))</f>
        <v/>
      </c>
      <c r="O974" s="13">
        <f>IF($N974="","",ROUND($N974-N($J974),2))</f>
        <v/>
      </c>
      <c r="P974" s="13">
        <f>IF(OR($F974="",$G974="",$I974=""),"",ABS($G974-$I974)*$F974)</f>
        <v/>
      </c>
      <c r="Q974" s="14">
        <f>IF(OR($O974="",$P974=""),"",IF($P974=0,"",$O974/$P974))</f>
        <v/>
      </c>
      <c r="R974" s="15">
        <f>IF(OR($B974="",$C974=""),"",ROUND(($C974-$B974)*1440,0))</f>
        <v/>
      </c>
      <c r="S974" s="16">
        <f>IF($O974="","",IF($O974&gt;0,"Win",IF($O974&lt;0,"Loss","Scratch")))</f>
        <v/>
      </c>
      <c r="T974" s="13">
        <f>IF($O974="","",SUM($O$2:$O974))</f>
        <v/>
      </c>
      <c r="U974" s="13">
        <f>IF($T974="","",$T974-MAX(0,MAX($T$2:$T974)))</f>
        <v/>
      </c>
    </row>
    <row r="975">
      <c r="A975" s="7" t="n"/>
      <c r="B975" s="8" t="n"/>
      <c r="C975" s="8" t="n"/>
      <c r="D975" s="9" t="n"/>
      <c r="E975" s="9" t="n"/>
      <c r="F975" s="10" t="n"/>
      <c r="G975" s="11" t="n"/>
      <c r="H975" s="11" t="n"/>
      <c r="I975" s="11" t="n"/>
      <c r="J975" s="12" t="n"/>
      <c r="K975" s="9" t="n"/>
      <c r="L975" s="9" t="n"/>
      <c r="M975" s="9" t="n"/>
      <c r="N975" s="13">
        <f>IF(OR($E975="",$F975="",$G975="",$H975=""),"",ROUND(($H975-$G975)*$F975*IF($E975="Short",-1,1),2))</f>
        <v/>
      </c>
      <c r="O975" s="13">
        <f>IF($N975="","",ROUND($N975-N($J975),2))</f>
        <v/>
      </c>
      <c r="P975" s="13">
        <f>IF(OR($F975="",$G975="",$I975=""),"",ABS($G975-$I975)*$F975)</f>
        <v/>
      </c>
      <c r="Q975" s="14">
        <f>IF(OR($O975="",$P975=""),"",IF($P975=0,"",$O975/$P975))</f>
        <v/>
      </c>
      <c r="R975" s="15">
        <f>IF(OR($B975="",$C975=""),"",ROUND(($C975-$B975)*1440,0))</f>
        <v/>
      </c>
      <c r="S975" s="16">
        <f>IF($O975="","",IF($O975&gt;0,"Win",IF($O975&lt;0,"Loss","Scratch")))</f>
        <v/>
      </c>
      <c r="T975" s="13">
        <f>IF($O975="","",SUM($O$2:$O975))</f>
        <v/>
      </c>
      <c r="U975" s="13">
        <f>IF($T975="","",$T975-MAX(0,MAX($T$2:$T975)))</f>
        <v/>
      </c>
    </row>
    <row r="976">
      <c r="A976" s="7" t="n"/>
      <c r="B976" s="8" t="n"/>
      <c r="C976" s="8" t="n"/>
      <c r="D976" s="9" t="n"/>
      <c r="E976" s="9" t="n"/>
      <c r="F976" s="10" t="n"/>
      <c r="G976" s="11" t="n"/>
      <c r="H976" s="11" t="n"/>
      <c r="I976" s="11" t="n"/>
      <c r="J976" s="12" t="n"/>
      <c r="K976" s="9" t="n"/>
      <c r="L976" s="9" t="n"/>
      <c r="M976" s="9" t="n"/>
      <c r="N976" s="13">
        <f>IF(OR($E976="",$F976="",$G976="",$H976=""),"",ROUND(($H976-$G976)*$F976*IF($E976="Short",-1,1),2))</f>
        <v/>
      </c>
      <c r="O976" s="13">
        <f>IF($N976="","",ROUND($N976-N($J976),2))</f>
        <v/>
      </c>
      <c r="P976" s="13">
        <f>IF(OR($F976="",$G976="",$I976=""),"",ABS($G976-$I976)*$F976)</f>
        <v/>
      </c>
      <c r="Q976" s="14">
        <f>IF(OR($O976="",$P976=""),"",IF($P976=0,"",$O976/$P976))</f>
        <v/>
      </c>
      <c r="R976" s="15">
        <f>IF(OR($B976="",$C976=""),"",ROUND(($C976-$B976)*1440,0))</f>
        <v/>
      </c>
      <c r="S976" s="16">
        <f>IF($O976="","",IF($O976&gt;0,"Win",IF($O976&lt;0,"Loss","Scratch")))</f>
        <v/>
      </c>
      <c r="T976" s="13">
        <f>IF($O976="","",SUM($O$2:$O976))</f>
        <v/>
      </c>
      <c r="U976" s="13">
        <f>IF($T976="","",$T976-MAX(0,MAX($T$2:$T976)))</f>
        <v/>
      </c>
    </row>
    <row r="977">
      <c r="A977" s="7" t="n"/>
      <c r="B977" s="8" t="n"/>
      <c r="C977" s="8" t="n"/>
      <c r="D977" s="9" t="n"/>
      <c r="E977" s="9" t="n"/>
      <c r="F977" s="10" t="n"/>
      <c r="G977" s="11" t="n"/>
      <c r="H977" s="11" t="n"/>
      <c r="I977" s="11" t="n"/>
      <c r="J977" s="12" t="n"/>
      <c r="K977" s="9" t="n"/>
      <c r="L977" s="9" t="n"/>
      <c r="M977" s="9" t="n"/>
      <c r="N977" s="13">
        <f>IF(OR($E977="",$F977="",$G977="",$H977=""),"",ROUND(($H977-$G977)*$F977*IF($E977="Short",-1,1),2))</f>
        <v/>
      </c>
      <c r="O977" s="13">
        <f>IF($N977="","",ROUND($N977-N($J977),2))</f>
        <v/>
      </c>
      <c r="P977" s="13">
        <f>IF(OR($F977="",$G977="",$I977=""),"",ABS($G977-$I977)*$F977)</f>
        <v/>
      </c>
      <c r="Q977" s="14">
        <f>IF(OR($O977="",$P977=""),"",IF($P977=0,"",$O977/$P977))</f>
        <v/>
      </c>
      <c r="R977" s="15">
        <f>IF(OR($B977="",$C977=""),"",ROUND(($C977-$B977)*1440,0))</f>
        <v/>
      </c>
      <c r="S977" s="16">
        <f>IF($O977="","",IF($O977&gt;0,"Win",IF($O977&lt;0,"Loss","Scratch")))</f>
        <v/>
      </c>
      <c r="T977" s="13">
        <f>IF($O977="","",SUM($O$2:$O977))</f>
        <v/>
      </c>
      <c r="U977" s="13">
        <f>IF($T977="","",$T977-MAX(0,MAX($T$2:$T977)))</f>
        <v/>
      </c>
    </row>
    <row r="978">
      <c r="A978" s="7" t="n"/>
      <c r="B978" s="8" t="n"/>
      <c r="C978" s="8" t="n"/>
      <c r="D978" s="9" t="n"/>
      <c r="E978" s="9" t="n"/>
      <c r="F978" s="10" t="n"/>
      <c r="G978" s="11" t="n"/>
      <c r="H978" s="11" t="n"/>
      <c r="I978" s="11" t="n"/>
      <c r="J978" s="12" t="n"/>
      <c r="K978" s="9" t="n"/>
      <c r="L978" s="9" t="n"/>
      <c r="M978" s="9" t="n"/>
      <c r="N978" s="13">
        <f>IF(OR($E978="",$F978="",$G978="",$H978=""),"",ROUND(($H978-$G978)*$F978*IF($E978="Short",-1,1),2))</f>
        <v/>
      </c>
      <c r="O978" s="13">
        <f>IF($N978="","",ROUND($N978-N($J978),2))</f>
        <v/>
      </c>
      <c r="P978" s="13">
        <f>IF(OR($F978="",$G978="",$I978=""),"",ABS($G978-$I978)*$F978)</f>
        <v/>
      </c>
      <c r="Q978" s="14">
        <f>IF(OR($O978="",$P978=""),"",IF($P978=0,"",$O978/$P978))</f>
        <v/>
      </c>
      <c r="R978" s="15">
        <f>IF(OR($B978="",$C978=""),"",ROUND(($C978-$B978)*1440,0))</f>
        <v/>
      </c>
      <c r="S978" s="16">
        <f>IF($O978="","",IF($O978&gt;0,"Win",IF($O978&lt;0,"Loss","Scratch")))</f>
        <v/>
      </c>
      <c r="T978" s="13">
        <f>IF($O978="","",SUM($O$2:$O978))</f>
        <v/>
      </c>
      <c r="U978" s="13">
        <f>IF($T978="","",$T978-MAX(0,MAX($T$2:$T978)))</f>
        <v/>
      </c>
    </row>
    <row r="979">
      <c r="A979" s="7" t="n"/>
      <c r="B979" s="8" t="n"/>
      <c r="C979" s="8" t="n"/>
      <c r="D979" s="9" t="n"/>
      <c r="E979" s="9" t="n"/>
      <c r="F979" s="10" t="n"/>
      <c r="G979" s="11" t="n"/>
      <c r="H979" s="11" t="n"/>
      <c r="I979" s="11" t="n"/>
      <c r="J979" s="12" t="n"/>
      <c r="K979" s="9" t="n"/>
      <c r="L979" s="9" t="n"/>
      <c r="M979" s="9" t="n"/>
      <c r="N979" s="13">
        <f>IF(OR($E979="",$F979="",$G979="",$H979=""),"",ROUND(($H979-$G979)*$F979*IF($E979="Short",-1,1),2))</f>
        <v/>
      </c>
      <c r="O979" s="13">
        <f>IF($N979="","",ROUND($N979-N($J979),2))</f>
        <v/>
      </c>
      <c r="P979" s="13">
        <f>IF(OR($F979="",$G979="",$I979=""),"",ABS($G979-$I979)*$F979)</f>
        <v/>
      </c>
      <c r="Q979" s="14">
        <f>IF(OR($O979="",$P979=""),"",IF($P979=0,"",$O979/$P979))</f>
        <v/>
      </c>
      <c r="R979" s="15">
        <f>IF(OR($B979="",$C979=""),"",ROUND(($C979-$B979)*1440,0))</f>
        <v/>
      </c>
      <c r="S979" s="16">
        <f>IF($O979="","",IF($O979&gt;0,"Win",IF($O979&lt;0,"Loss","Scratch")))</f>
        <v/>
      </c>
      <c r="T979" s="13">
        <f>IF($O979="","",SUM($O$2:$O979))</f>
        <v/>
      </c>
      <c r="U979" s="13">
        <f>IF($T979="","",$T979-MAX(0,MAX($T$2:$T979)))</f>
        <v/>
      </c>
    </row>
    <row r="980">
      <c r="A980" s="7" t="n"/>
      <c r="B980" s="8" t="n"/>
      <c r="C980" s="8" t="n"/>
      <c r="D980" s="9" t="n"/>
      <c r="E980" s="9" t="n"/>
      <c r="F980" s="10" t="n"/>
      <c r="G980" s="11" t="n"/>
      <c r="H980" s="11" t="n"/>
      <c r="I980" s="11" t="n"/>
      <c r="J980" s="12" t="n"/>
      <c r="K980" s="9" t="n"/>
      <c r="L980" s="9" t="n"/>
      <c r="M980" s="9" t="n"/>
      <c r="N980" s="13">
        <f>IF(OR($E980="",$F980="",$G980="",$H980=""),"",ROUND(($H980-$G980)*$F980*IF($E980="Short",-1,1),2))</f>
        <v/>
      </c>
      <c r="O980" s="13">
        <f>IF($N980="","",ROUND($N980-N($J980),2))</f>
        <v/>
      </c>
      <c r="P980" s="13">
        <f>IF(OR($F980="",$G980="",$I980=""),"",ABS($G980-$I980)*$F980)</f>
        <v/>
      </c>
      <c r="Q980" s="14">
        <f>IF(OR($O980="",$P980=""),"",IF($P980=0,"",$O980/$P980))</f>
        <v/>
      </c>
      <c r="R980" s="15">
        <f>IF(OR($B980="",$C980=""),"",ROUND(($C980-$B980)*1440,0))</f>
        <v/>
      </c>
      <c r="S980" s="16">
        <f>IF($O980="","",IF($O980&gt;0,"Win",IF($O980&lt;0,"Loss","Scratch")))</f>
        <v/>
      </c>
      <c r="T980" s="13">
        <f>IF($O980="","",SUM($O$2:$O980))</f>
        <v/>
      </c>
      <c r="U980" s="13">
        <f>IF($T980="","",$T980-MAX(0,MAX($T$2:$T980)))</f>
        <v/>
      </c>
    </row>
    <row r="981">
      <c r="A981" s="7" t="n"/>
      <c r="B981" s="8" t="n"/>
      <c r="C981" s="8" t="n"/>
      <c r="D981" s="9" t="n"/>
      <c r="E981" s="9" t="n"/>
      <c r="F981" s="10" t="n"/>
      <c r="G981" s="11" t="n"/>
      <c r="H981" s="11" t="n"/>
      <c r="I981" s="11" t="n"/>
      <c r="J981" s="12" t="n"/>
      <c r="K981" s="9" t="n"/>
      <c r="L981" s="9" t="n"/>
      <c r="M981" s="9" t="n"/>
      <c r="N981" s="13">
        <f>IF(OR($E981="",$F981="",$G981="",$H981=""),"",ROUND(($H981-$G981)*$F981*IF($E981="Short",-1,1),2))</f>
        <v/>
      </c>
      <c r="O981" s="13">
        <f>IF($N981="","",ROUND($N981-N($J981),2))</f>
        <v/>
      </c>
      <c r="P981" s="13">
        <f>IF(OR($F981="",$G981="",$I981=""),"",ABS($G981-$I981)*$F981)</f>
        <v/>
      </c>
      <c r="Q981" s="14">
        <f>IF(OR($O981="",$P981=""),"",IF($P981=0,"",$O981/$P981))</f>
        <v/>
      </c>
      <c r="R981" s="15">
        <f>IF(OR($B981="",$C981=""),"",ROUND(($C981-$B981)*1440,0))</f>
        <v/>
      </c>
      <c r="S981" s="16">
        <f>IF($O981="","",IF($O981&gt;0,"Win",IF($O981&lt;0,"Loss","Scratch")))</f>
        <v/>
      </c>
      <c r="T981" s="13">
        <f>IF($O981="","",SUM($O$2:$O981))</f>
        <v/>
      </c>
      <c r="U981" s="13">
        <f>IF($T981="","",$T981-MAX(0,MAX($T$2:$T981)))</f>
        <v/>
      </c>
    </row>
    <row r="982">
      <c r="A982" s="7" t="n"/>
      <c r="B982" s="8" t="n"/>
      <c r="C982" s="8" t="n"/>
      <c r="D982" s="9" t="n"/>
      <c r="E982" s="9" t="n"/>
      <c r="F982" s="10" t="n"/>
      <c r="G982" s="11" t="n"/>
      <c r="H982" s="11" t="n"/>
      <c r="I982" s="11" t="n"/>
      <c r="J982" s="12" t="n"/>
      <c r="K982" s="9" t="n"/>
      <c r="L982" s="9" t="n"/>
      <c r="M982" s="9" t="n"/>
      <c r="N982" s="13">
        <f>IF(OR($E982="",$F982="",$G982="",$H982=""),"",ROUND(($H982-$G982)*$F982*IF($E982="Short",-1,1),2))</f>
        <v/>
      </c>
      <c r="O982" s="13">
        <f>IF($N982="","",ROUND($N982-N($J982),2))</f>
        <v/>
      </c>
      <c r="P982" s="13">
        <f>IF(OR($F982="",$G982="",$I982=""),"",ABS($G982-$I982)*$F982)</f>
        <v/>
      </c>
      <c r="Q982" s="14">
        <f>IF(OR($O982="",$P982=""),"",IF($P982=0,"",$O982/$P982))</f>
        <v/>
      </c>
      <c r="R982" s="15">
        <f>IF(OR($B982="",$C982=""),"",ROUND(($C982-$B982)*1440,0))</f>
        <v/>
      </c>
      <c r="S982" s="16">
        <f>IF($O982="","",IF($O982&gt;0,"Win",IF($O982&lt;0,"Loss","Scratch")))</f>
        <v/>
      </c>
      <c r="T982" s="13">
        <f>IF($O982="","",SUM($O$2:$O982))</f>
        <v/>
      </c>
      <c r="U982" s="13">
        <f>IF($T982="","",$T982-MAX(0,MAX($T$2:$T982)))</f>
        <v/>
      </c>
    </row>
    <row r="983">
      <c r="A983" s="7" t="n"/>
      <c r="B983" s="8" t="n"/>
      <c r="C983" s="8" t="n"/>
      <c r="D983" s="9" t="n"/>
      <c r="E983" s="9" t="n"/>
      <c r="F983" s="10" t="n"/>
      <c r="G983" s="11" t="n"/>
      <c r="H983" s="11" t="n"/>
      <c r="I983" s="11" t="n"/>
      <c r="J983" s="12" t="n"/>
      <c r="K983" s="9" t="n"/>
      <c r="L983" s="9" t="n"/>
      <c r="M983" s="9" t="n"/>
      <c r="N983" s="13">
        <f>IF(OR($E983="",$F983="",$G983="",$H983=""),"",ROUND(($H983-$G983)*$F983*IF($E983="Short",-1,1),2))</f>
        <v/>
      </c>
      <c r="O983" s="13">
        <f>IF($N983="","",ROUND($N983-N($J983),2))</f>
        <v/>
      </c>
      <c r="P983" s="13">
        <f>IF(OR($F983="",$G983="",$I983=""),"",ABS($G983-$I983)*$F983)</f>
        <v/>
      </c>
      <c r="Q983" s="14">
        <f>IF(OR($O983="",$P983=""),"",IF($P983=0,"",$O983/$P983))</f>
        <v/>
      </c>
      <c r="R983" s="15">
        <f>IF(OR($B983="",$C983=""),"",ROUND(($C983-$B983)*1440,0))</f>
        <v/>
      </c>
      <c r="S983" s="16">
        <f>IF($O983="","",IF($O983&gt;0,"Win",IF($O983&lt;0,"Loss","Scratch")))</f>
        <v/>
      </c>
      <c r="T983" s="13">
        <f>IF($O983="","",SUM($O$2:$O983))</f>
        <v/>
      </c>
      <c r="U983" s="13">
        <f>IF($T983="","",$T983-MAX(0,MAX($T$2:$T983)))</f>
        <v/>
      </c>
    </row>
    <row r="984">
      <c r="A984" s="7" t="n"/>
      <c r="B984" s="8" t="n"/>
      <c r="C984" s="8" t="n"/>
      <c r="D984" s="9" t="n"/>
      <c r="E984" s="9" t="n"/>
      <c r="F984" s="10" t="n"/>
      <c r="G984" s="11" t="n"/>
      <c r="H984" s="11" t="n"/>
      <c r="I984" s="11" t="n"/>
      <c r="J984" s="12" t="n"/>
      <c r="K984" s="9" t="n"/>
      <c r="L984" s="9" t="n"/>
      <c r="M984" s="9" t="n"/>
      <c r="N984" s="13">
        <f>IF(OR($E984="",$F984="",$G984="",$H984=""),"",ROUND(($H984-$G984)*$F984*IF($E984="Short",-1,1),2))</f>
        <v/>
      </c>
      <c r="O984" s="13">
        <f>IF($N984="","",ROUND($N984-N($J984),2))</f>
        <v/>
      </c>
      <c r="P984" s="13">
        <f>IF(OR($F984="",$G984="",$I984=""),"",ABS($G984-$I984)*$F984)</f>
        <v/>
      </c>
      <c r="Q984" s="14">
        <f>IF(OR($O984="",$P984=""),"",IF($P984=0,"",$O984/$P984))</f>
        <v/>
      </c>
      <c r="R984" s="15">
        <f>IF(OR($B984="",$C984=""),"",ROUND(($C984-$B984)*1440,0))</f>
        <v/>
      </c>
      <c r="S984" s="16">
        <f>IF($O984="","",IF($O984&gt;0,"Win",IF($O984&lt;0,"Loss","Scratch")))</f>
        <v/>
      </c>
      <c r="T984" s="13">
        <f>IF($O984="","",SUM($O$2:$O984))</f>
        <v/>
      </c>
      <c r="U984" s="13">
        <f>IF($T984="","",$T984-MAX(0,MAX($T$2:$T984)))</f>
        <v/>
      </c>
    </row>
    <row r="985">
      <c r="A985" s="7" t="n"/>
      <c r="B985" s="8" t="n"/>
      <c r="C985" s="8" t="n"/>
      <c r="D985" s="9" t="n"/>
      <c r="E985" s="9" t="n"/>
      <c r="F985" s="10" t="n"/>
      <c r="G985" s="11" t="n"/>
      <c r="H985" s="11" t="n"/>
      <c r="I985" s="11" t="n"/>
      <c r="J985" s="12" t="n"/>
      <c r="K985" s="9" t="n"/>
      <c r="L985" s="9" t="n"/>
      <c r="M985" s="9" t="n"/>
      <c r="N985" s="13">
        <f>IF(OR($E985="",$F985="",$G985="",$H985=""),"",ROUND(($H985-$G985)*$F985*IF($E985="Short",-1,1),2))</f>
        <v/>
      </c>
      <c r="O985" s="13">
        <f>IF($N985="","",ROUND($N985-N($J985),2))</f>
        <v/>
      </c>
      <c r="P985" s="13">
        <f>IF(OR($F985="",$G985="",$I985=""),"",ABS($G985-$I985)*$F985)</f>
        <v/>
      </c>
      <c r="Q985" s="14">
        <f>IF(OR($O985="",$P985=""),"",IF($P985=0,"",$O985/$P985))</f>
        <v/>
      </c>
      <c r="R985" s="15">
        <f>IF(OR($B985="",$C985=""),"",ROUND(($C985-$B985)*1440,0))</f>
        <v/>
      </c>
      <c r="S985" s="16">
        <f>IF($O985="","",IF($O985&gt;0,"Win",IF($O985&lt;0,"Loss","Scratch")))</f>
        <v/>
      </c>
      <c r="T985" s="13">
        <f>IF($O985="","",SUM($O$2:$O985))</f>
        <v/>
      </c>
      <c r="U985" s="13">
        <f>IF($T985="","",$T985-MAX(0,MAX($T$2:$T985)))</f>
        <v/>
      </c>
    </row>
    <row r="986">
      <c r="A986" s="7" t="n"/>
      <c r="B986" s="8" t="n"/>
      <c r="C986" s="8" t="n"/>
      <c r="D986" s="9" t="n"/>
      <c r="E986" s="9" t="n"/>
      <c r="F986" s="10" t="n"/>
      <c r="G986" s="11" t="n"/>
      <c r="H986" s="11" t="n"/>
      <c r="I986" s="11" t="n"/>
      <c r="J986" s="12" t="n"/>
      <c r="K986" s="9" t="n"/>
      <c r="L986" s="9" t="n"/>
      <c r="M986" s="9" t="n"/>
      <c r="N986" s="13">
        <f>IF(OR($E986="",$F986="",$G986="",$H986=""),"",ROUND(($H986-$G986)*$F986*IF($E986="Short",-1,1),2))</f>
        <v/>
      </c>
      <c r="O986" s="13">
        <f>IF($N986="","",ROUND($N986-N($J986),2))</f>
        <v/>
      </c>
      <c r="P986" s="13">
        <f>IF(OR($F986="",$G986="",$I986=""),"",ABS($G986-$I986)*$F986)</f>
        <v/>
      </c>
      <c r="Q986" s="14">
        <f>IF(OR($O986="",$P986=""),"",IF($P986=0,"",$O986/$P986))</f>
        <v/>
      </c>
      <c r="R986" s="15">
        <f>IF(OR($B986="",$C986=""),"",ROUND(($C986-$B986)*1440,0))</f>
        <v/>
      </c>
      <c r="S986" s="16">
        <f>IF($O986="","",IF($O986&gt;0,"Win",IF($O986&lt;0,"Loss","Scratch")))</f>
        <v/>
      </c>
      <c r="T986" s="13">
        <f>IF($O986="","",SUM($O$2:$O986))</f>
        <v/>
      </c>
      <c r="U986" s="13">
        <f>IF($T986="","",$T986-MAX(0,MAX($T$2:$T986)))</f>
        <v/>
      </c>
    </row>
    <row r="987">
      <c r="A987" s="7" t="n"/>
      <c r="B987" s="8" t="n"/>
      <c r="C987" s="8" t="n"/>
      <c r="D987" s="9" t="n"/>
      <c r="E987" s="9" t="n"/>
      <c r="F987" s="10" t="n"/>
      <c r="G987" s="11" t="n"/>
      <c r="H987" s="11" t="n"/>
      <c r="I987" s="11" t="n"/>
      <c r="J987" s="12" t="n"/>
      <c r="K987" s="9" t="n"/>
      <c r="L987" s="9" t="n"/>
      <c r="M987" s="9" t="n"/>
      <c r="N987" s="13">
        <f>IF(OR($E987="",$F987="",$G987="",$H987=""),"",ROUND(($H987-$G987)*$F987*IF($E987="Short",-1,1),2))</f>
        <v/>
      </c>
      <c r="O987" s="13">
        <f>IF($N987="","",ROUND($N987-N($J987),2))</f>
        <v/>
      </c>
      <c r="P987" s="13">
        <f>IF(OR($F987="",$G987="",$I987=""),"",ABS($G987-$I987)*$F987)</f>
        <v/>
      </c>
      <c r="Q987" s="14">
        <f>IF(OR($O987="",$P987=""),"",IF($P987=0,"",$O987/$P987))</f>
        <v/>
      </c>
      <c r="R987" s="15">
        <f>IF(OR($B987="",$C987=""),"",ROUND(($C987-$B987)*1440,0))</f>
        <v/>
      </c>
      <c r="S987" s="16">
        <f>IF($O987="","",IF($O987&gt;0,"Win",IF($O987&lt;0,"Loss","Scratch")))</f>
        <v/>
      </c>
      <c r="T987" s="13">
        <f>IF($O987="","",SUM($O$2:$O987))</f>
        <v/>
      </c>
      <c r="U987" s="13">
        <f>IF($T987="","",$T987-MAX(0,MAX($T$2:$T987)))</f>
        <v/>
      </c>
    </row>
    <row r="988">
      <c r="A988" s="7" t="n"/>
      <c r="B988" s="8" t="n"/>
      <c r="C988" s="8" t="n"/>
      <c r="D988" s="9" t="n"/>
      <c r="E988" s="9" t="n"/>
      <c r="F988" s="10" t="n"/>
      <c r="G988" s="11" t="n"/>
      <c r="H988" s="11" t="n"/>
      <c r="I988" s="11" t="n"/>
      <c r="J988" s="12" t="n"/>
      <c r="K988" s="9" t="n"/>
      <c r="L988" s="9" t="n"/>
      <c r="M988" s="9" t="n"/>
      <c r="N988" s="13">
        <f>IF(OR($E988="",$F988="",$G988="",$H988=""),"",ROUND(($H988-$G988)*$F988*IF($E988="Short",-1,1),2))</f>
        <v/>
      </c>
      <c r="O988" s="13">
        <f>IF($N988="","",ROUND($N988-N($J988),2))</f>
        <v/>
      </c>
      <c r="P988" s="13">
        <f>IF(OR($F988="",$G988="",$I988=""),"",ABS($G988-$I988)*$F988)</f>
        <v/>
      </c>
      <c r="Q988" s="14">
        <f>IF(OR($O988="",$P988=""),"",IF($P988=0,"",$O988/$P988))</f>
        <v/>
      </c>
      <c r="R988" s="15">
        <f>IF(OR($B988="",$C988=""),"",ROUND(($C988-$B988)*1440,0))</f>
        <v/>
      </c>
      <c r="S988" s="16">
        <f>IF($O988="","",IF($O988&gt;0,"Win",IF($O988&lt;0,"Loss","Scratch")))</f>
        <v/>
      </c>
      <c r="T988" s="13">
        <f>IF($O988="","",SUM($O$2:$O988))</f>
        <v/>
      </c>
      <c r="U988" s="13">
        <f>IF($T988="","",$T988-MAX(0,MAX($T$2:$T988)))</f>
        <v/>
      </c>
    </row>
    <row r="989">
      <c r="A989" s="7" t="n"/>
      <c r="B989" s="8" t="n"/>
      <c r="C989" s="8" t="n"/>
      <c r="D989" s="9" t="n"/>
      <c r="E989" s="9" t="n"/>
      <c r="F989" s="10" t="n"/>
      <c r="G989" s="11" t="n"/>
      <c r="H989" s="11" t="n"/>
      <c r="I989" s="11" t="n"/>
      <c r="J989" s="12" t="n"/>
      <c r="K989" s="9" t="n"/>
      <c r="L989" s="9" t="n"/>
      <c r="M989" s="9" t="n"/>
      <c r="N989" s="13">
        <f>IF(OR($E989="",$F989="",$G989="",$H989=""),"",ROUND(($H989-$G989)*$F989*IF($E989="Short",-1,1),2))</f>
        <v/>
      </c>
      <c r="O989" s="13">
        <f>IF($N989="","",ROUND($N989-N($J989),2))</f>
        <v/>
      </c>
      <c r="P989" s="13">
        <f>IF(OR($F989="",$G989="",$I989=""),"",ABS($G989-$I989)*$F989)</f>
        <v/>
      </c>
      <c r="Q989" s="14">
        <f>IF(OR($O989="",$P989=""),"",IF($P989=0,"",$O989/$P989))</f>
        <v/>
      </c>
      <c r="R989" s="15">
        <f>IF(OR($B989="",$C989=""),"",ROUND(($C989-$B989)*1440,0))</f>
        <v/>
      </c>
      <c r="S989" s="16">
        <f>IF($O989="","",IF($O989&gt;0,"Win",IF($O989&lt;0,"Loss","Scratch")))</f>
        <v/>
      </c>
      <c r="T989" s="13">
        <f>IF($O989="","",SUM($O$2:$O989))</f>
        <v/>
      </c>
      <c r="U989" s="13">
        <f>IF($T989="","",$T989-MAX(0,MAX($T$2:$T989)))</f>
        <v/>
      </c>
    </row>
    <row r="990">
      <c r="A990" s="7" t="n"/>
      <c r="B990" s="8" t="n"/>
      <c r="C990" s="8" t="n"/>
      <c r="D990" s="9" t="n"/>
      <c r="E990" s="9" t="n"/>
      <c r="F990" s="10" t="n"/>
      <c r="G990" s="11" t="n"/>
      <c r="H990" s="11" t="n"/>
      <c r="I990" s="11" t="n"/>
      <c r="J990" s="12" t="n"/>
      <c r="K990" s="9" t="n"/>
      <c r="L990" s="9" t="n"/>
      <c r="M990" s="9" t="n"/>
      <c r="N990" s="13">
        <f>IF(OR($E990="",$F990="",$G990="",$H990=""),"",ROUND(($H990-$G990)*$F990*IF($E990="Short",-1,1),2))</f>
        <v/>
      </c>
      <c r="O990" s="13">
        <f>IF($N990="","",ROUND($N990-N($J990),2))</f>
        <v/>
      </c>
      <c r="P990" s="13">
        <f>IF(OR($F990="",$G990="",$I990=""),"",ABS($G990-$I990)*$F990)</f>
        <v/>
      </c>
      <c r="Q990" s="14">
        <f>IF(OR($O990="",$P990=""),"",IF($P990=0,"",$O990/$P990))</f>
        <v/>
      </c>
      <c r="R990" s="15">
        <f>IF(OR($B990="",$C990=""),"",ROUND(($C990-$B990)*1440,0))</f>
        <v/>
      </c>
      <c r="S990" s="16">
        <f>IF($O990="","",IF($O990&gt;0,"Win",IF($O990&lt;0,"Loss","Scratch")))</f>
        <v/>
      </c>
      <c r="T990" s="13">
        <f>IF($O990="","",SUM($O$2:$O990))</f>
        <v/>
      </c>
      <c r="U990" s="13">
        <f>IF($T990="","",$T990-MAX(0,MAX($T$2:$T990)))</f>
        <v/>
      </c>
    </row>
    <row r="991">
      <c r="A991" s="7" t="n"/>
      <c r="B991" s="8" t="n"/>
      <c r="C991" s="8" t="n"/>
      <c r="D991" s="9" t="n"/>
      <c r="E991" s="9" t="n"/>
      <c r="F991" s="10" t="n"/>
      <c r="G991" s="11" t="n"/>
      <c r="H991" s="11" t="n"/>
      <c r="I991" s="11" t="n"/>
      <c r="J991" s="12" t="n"/>
      <c r="K991" s="9" t="n"/>
      <c r="L991" s="9" t="n"/>
      <c r="M991" s="9" t="n"/>
      <c r="N991" s="13">
        <f>IF(OR($E991="",$F991="",$G991="",$H991=""),"",ROUND(($H991-$G991)*$F991*IF($E991="Short",-1,1),2))</f>
        <v/>
      </c>
      <c r="O991" s="13">
        <f>IF($N991="","",ROUND($N991-N($J991),2))</f>
        <v/>
      </c>
      <c r="P991" s="13">
        <f>IF(OR($F991="",$G991="",$I991=""),"",ABS($G991-$I991)*$F991)</f>
        <v/>
      </c>
      <c r="Q991" s="14">
        <f>IF(OR($O991="",$P991=""),"",IF($P991=0,"",$O991/$P991))</f>
        <v/>
      </c>
      <c r="R991" s="15">
        <f>IF(OR($B991="",$C991=""),"",ROUND(($C991-$B991)*1440,0))</f>
        <v/>
      </c>
      <c r="S991" s="16">
        <f>IF($O991="","",IF($O991&gt;0,"Win",IF($O991&lt;0,"Loss","Scratch")))</f>
        <v/>
      </c>
      <c r="T991" s="13">
        <f>IF($O991="","",SUM($O$2:$O991))</f>
        <v/>
      </c>
      <c r="U991" s="13">
        <f>IF($T991="","",$T991-MAX(0,MAX($T$2:$T991)))</f>
        <v/>
      </c>
    </row>
    <row r="992">
      <c r="A992" s="7" t="n"/>
      <c r="B992" s="8" t="n"/>
      <c r="C992" s="8" t="n"/>
      <c r="D992" s="9" t="n"/>
      <c r="E992" s="9" t="n"/>
      <c r="F992" s="10" t="n"/>
      <c r="G992" s="11" t="n"/>
      <c r="H992" s="11" t="n"/>
      <c r="I992" s="11" t="n"/>
      <c r="J992" s="12" t="n"/>
      <c r="K992" s="9" t="n"/>
      <c r="L992" s="9" t="n"/>
      <c r="M992" s="9" t="n"/>
      <c r="N992" s="13">
        <f>IF(OR($E992="",$F992="",$G992="",$H992=""),"",ROUND(($H992-$G992)*$F992*IF($E992="Short",-1,1),2))</f>
        <v/>
      </c>
      <c r="O992" s="13">
        <f>IF($N992="","",ROUND($N992-N($J992),2))</f>
        <v/>
      </c>
      <c r="P992" s="13">
        <f>IF(OR($F992="",$G992="",$I992=""),"",ABS($G992-$I992)*$F992)</f>
        <v/>
      </c>
      <c r="Q992" s="14">
        <f>IF(OR($O992="",$P992=""),"",IF($P992=0,"",$O992/$P992))</f>
        <v/>
      </c>
      <c r="R992" s="15">
        <f>IF(OR($B992="",$C992=""),"",ROUND(($C992-$B992)*1440,0))</f>
        <v/>
      </c>
      <c r="S992" s="16">
        <f>IF($O992="","",IF($O992&gt;0,"Win",IF($O992&lt;0,"Loss","Scratch")))</f>
        <v/>
      </c>
      <c r="T992" s="13">
        <f>IF($O992="","",SUM($O$2:$O992))</f>
        <v/>
      </c>
      <c r="U992" s="13">
        <f>IF($T992="","",$T992-MAX(0,MAX($T$2:$T992)))</f>
        <v/>
      </c>
    </row>
    <row r="993">
      <c r="A993" s="7" t="n"/>
      <c r="B993" s="8" t="n"/>
      <c r="C993" s="8" t="n"/>
      <c r="D993" s="9" t="n"/>
      <c r="E993" s="9" t="n"/>
      <c r="F993" s="10" t="n"/>
      <c r="G993" s="11" t="n"/>
      <c r="H993" s="11" t="n"/>
      <c r="I993" s="11" t="n"/>
      <c r="J993" s="12" t="n"/>
      <c r="K993" s="9" t="n"/>
      <c r="L993" s="9" t="n"/>
      <c r="M993" s="9" t="n"/>
      <c r="N993" s="13">
        <f>IF(OR($E993="",$F993="",$G993="",$H993=""),"",ROUND(($H993-$G993)*$F993*IF($E993="Short",-1,1),2))</f>
        <v/>
      </c>
      <c r="O993" s="13">
        <f>IF($N993="","",ROUND($N993-N($J993),2))</f>
        <v/>
      </c>
      <c r="P993" s="13">
        <f>IF(OR($F993="",$G993="",$I993=""),"",ABS($G993-$I993)*$F993)</f>
        <v/>
      </c>
      <c r="Q993" s="14">
        <f>IF(OR($O993="",$P993=""),"",IF($P993=0,"",$O993/$P993))</f>
        <v/>
      </c>
      <c r="R993" s="15">
        <f>IF(OR($B993="",$C993=""),"",ROUND(($C993-$B993)*1440,0))</f>
        <v/>
      </c>
      <c r="S993" s="16">
        <f>IF($O993="","",IF($O993&gt;0,"Win",IF($O993&lt;0,"Loss","Scratch")))</f>
        <v/>
      </c>
      <c r="T993" s="13">
        <f>IF($O993="","",SUM($O$2:$O993))</f>
        <v/>
      </c>
      <c r="U993" s="13">
        <f>IF($T993="","",$T993-MAX(0,MAX($T$2:$T993)))</f>
        <v/>
      </c>
    </row>
    <row r="994">
      <c r="A994" s="7" t="n"/>
      <c r="B994" s="8" t="n"/>
      <c r="C994" s="8" t="n"/>
      <c r="D994" s="9" t="n"/>
      <c r="E994" s="9" t="n"/>
      <c r="F994" s="10" t="n"/>
      <c r="G994" s="11" t="n"/>
      <c r="H994" s="11" t="n"/>
      <c r="I994" s="11" t="n"/>
      <c r="J994" s="12" t="n"/>
      <c r="K994" s="9" t="n"/>
      <c r="L994" s="9" t="n"/>
      <c r="M994" s="9" t="n"/>
      <c r="N994" s="13">
        <f>IF(OR($E994="",$F994="",$G994="",$H994=""),"",ROUND(($H994-$G994)*$F994*IF($E994="Short",-1,1),2))</f>
        <v/>
      </c>
      <c r="O994" s="13">
        <f>IF($N994="","",ROUND($N994-N($J994),2))</f>
        <v/>
      </c>
      <c r="P994" s="13">
        <f>IF(OR($F994="",$G994="",$I994=""),"",ABS($G994-$I994)*$F994)</f>
        <v/>
      </c>
      <c r="Q994" s="14">
        <f>IF(OR($O994="",$P994=""),"",IF($P994=0,"",$O994/$P994))</f>
        <v/>
      </c>
      <c r="R994" s="15">
        <f>IF(OR($B994="",$C994=""),"",ROUND(($C994-$B994)*1440,0))</f>
        <v/>
      </c>
      <c r="S994" s="16">
        <f>IF($O994="","",IF($O994&gt;0,"Win",IF($O994&lt;0,"Loss","Scratch")))</f>
        <v/>
      </c>
      <c r="T994" s="13">
        <f>IF($O994="","",SUM($O$2:$O994))</f>
        <v/>
      </c>
      <c r="U994" s="13">
        <f>IF($T994="","",$T994-MAX(0,MAX($T$2:$T994)))</f>
        <v/>
      </c>
    </row>
    <row r="995">
      <c r="A995" s="7" t="n"/>
      <c r="B995" s="8" t="n"/>
      <c r="C995" s="8" t="n"/>
      <c r="D995" s="9" t="n"/>
      <c r="E995" s="9" t="n"/>
      <c r="F995" s="10" t="n"/>
      <c r="G995" s="11" t="n"/>
      <c r="H995" s="11" t="n"/>
      <c r="I995" s="11" t="n"/>
      <c r="J995" s="12" t="n"/>
      <c r="K995" s="9" t="n"/>
      <c r="L995" s="9" t="n"/>
      <c r="M995" s="9" t="n"/>
      <c r="N995" s="13">
        <f>IF(OR($E995="",$F995="",$G995="",$H995=""),"",ROUND(($H995-$G995)*$F995*IF($E995="Short",-1,1),2))</f>
        <v/>
      </c>
      <c r="O995" s="13">
        <f>IF($N995="","",ROUND($N995-N($J995),2))</f>
        <v/>
      </c>
      <c r="P995" s="13">
        <f>IF(OR($F995="",$G995="",$I995=""),"",ABS($G995-$I995)*$F995)</f>
        <v/>
      </c>
      <c r="Q995" s="14">
        <f>IF(OR($O995="",$P995=""),"",IF($P995=0,"",$O995/$P995))</f>
        <v/>
      </c>
      <c r="R995" s="15">
        <f>IF(OR($B995="",$C995=""),"",ROUND(($C995-$B995)*1440,0))</f>
        <v/>
      </c>
      <c r="S995" s="16">
        <f>IF($O995="","",IF($O995&gt;0,"Win",IF($O995&lt;0,"Loss","Scratch")))</f>
        <v/>
      </c>
      <c r="T995" s="13">
        <f>IF($O995="","",SUM($O$2:$O995))</f>
        <v/>
      </c>
      <c r="U995" s="13">
        <f>IF($T995="","",$T995-MAX(0,MAX($T$2:$T995)))</f>
        <v/>
      </c>
    </row>
    <row r="996">
      <c r="A996" s="7" t="n"/>
      <c r="B996" s="8" t="n"/>
      <c r="C996" s="8" t="n"/>
      <c r="D996" s="9" t="n"/>
      <c r="E996" s="9" t="n"/>
      <c r="F996" s="10" t="n"/>
      <c r="G996" s="11" t="n"/>
      <c r="H996" s="11" t="n"/>
      <c r="I996" s="11" t="n"/>
      <c r="J996" s="12" t="n"/>
      <c r="K996" s="9" t="n"/>
      <c r="L996" s="9" t="n"/>
      <c r="M996" s="9" t="n"/>
      <c r="N996" s="13">
        <f>IF(OR($E996="",$F996="",$G996="",$H996=""),"",ROUND(($H996-$G996)*$F996*IF($E996="Short",-1,1),2))</f>
        <v/>
      </c>
      <c r="O996" s="13">
        <f>IF($N996="","",ROUND($N996-N($J996),2))</f>
        <v/>
      </c>
      <c r="P996" s="13">
        <f>IF(OR($F996="",$G996="",$I996=""),"",ABS($G996-$I996)*$F996)</f>
        <v/>
      </c>
      <c r="Q996" s="14">
        <f>IF(OR($O996="",$P996=""),"",IF($P996=0,"",$O996/$P996))</f>
        <v/>
      </c>
      <c r="R996" s="15">
        <f>IF(OR($B996="",$C996=""),"",ROUND(($C996-$B996)*1440,0))</f>
        <v/>
      </c>
      <c r="S996" s="16">
        <f>IF($O996="","",IF($O996&gt;0,"Win",IF($O996&lt;0,"Loss","Scratch")))</f>
        <v/>
      </c>
      <c r="T996" s="13">
        <f>IF($O996="","",SUM($O$2:$O996))</f>
        <v/>
      </c>
      <c r="U996" s="13">
        <f>IF($T996="","",$T996-MAX(0,MAX($T$2:$T996)))</f>
        <v/>
      </c>
    </row>
    <row r="997">
      <c r="A997" s="7" t="n"/>
      <c r="B997" s="8" t="n"/>
      <c r="C997" s="8" t="n"/>
      <c r="D997" s="9" t="n"/>
      <c r="E997" s="9" t="n"/>
      <c r="F997" s="10" t="n"/>
      <c r="G997" s="11" t="n"/>
      <c r="H997" s="11" t="n"/>
      <c r="I997" s="11" t="n"/>
      <c r="J997" s="12" t="n"/>
      <c r="K997" s="9" t="n"/>
      <c r="L997" s="9" t="n"/>
      <c r="M997" s="9" t="n"/>
      <c r="N997" s="13">
        <f>IF(OR($E997="",$F997="",$G997="",$H997=""),"",ROUND(($H997-$G997)*$F997*IF($E997="Short",-1,1),2))</f>
        <v/>
      </c>
      <c r="O997" s="13">
        <f>IF($N997="","",ROUND($N997-N($J997),2))</f>
        <v/>
      </c>
      <c r="P997" s="13">
        <f>IF(OR($F997="",$G997="",$I997=""),"",ABS($G997-$I997)*$F997)</f>
        <v/>
      </c>
      <c r="Q997" s="14">
        <f>IF(OR($O997="",$P997=""),"",IF($P997=0,"",$O997/$P997))</f>
        <v/>
      </c>
      <c r="R997" s="15">
        <f>IF(OR($B997="",$C997=""),"",ROUND(($C997-$B997)*1440,0))</f>
        <v/>
      </c>
      <c r="S997" s="16">
        <f>IF($O997="","",IF($O997&gt;0,"Win",IF($O997&lt;0,"Loss","Scratch")))</f>
        <v/>
      </c>
      <c r="T997" s="13">
        <f>IF($O997="","",SUM($O$2:$O997))</f>
        <v/>
      </c>
      <c r="U997" s="13">
        <f>IF($T997="","",$T997-MAX(0,MAX($T$2:$T997)))</f>
        <v/>
      </c>
    </row>
    <row r="998">
      <c r="A998" s="7" t="n"/>
      <c r="B998" s="8" t="n"/>
      <c r="C998" s="8" t="n"/>
      <c r="D998" s="9" t="n"/>
      <c r="E998" s="9" t="n"/>
      <c r="F998" s="10" t="n"/>
      <c r="G998" s="11" t="n"/>
      <c r="H998" s="11" t="n"/>
      <c r="I998" s="11" t="n"/>
      <c r="J998" s="12" t="n"/>
      <c r="K998" s="9" t="n"/>
      <c r="L998" s="9" t="n"/>
      <c r="M998" s="9" t="n"/>
      <c r="N998" s="13">
        <f>IF(OR($E998="",$F998="",$G998="",$H998=""),"",ROUND(($H998-$G998)*$F998*IF($E998="Short",-1,1),2))</f>
        <v/>
      </c>
      <c r="O998" s="13">
        <f>IF($N998="","",ROUND($N998-N($J998),2))</f>
        <v/>
      </c>
      <c r="P998" s="13">
        <f>IF(OR($F998="",$G998="",$I998=""),"",ABS($G998-$I998)*$F998)</f>
        <v/>
      </c>
      <c r="Q998" s="14">
        <f>IF(OR($O998="",$P998=""),"",IF($P998=0,"",$O998/$P998))</f>
        <v/>
      </c>
      <c r="R998" s="15">
        <f>IF(OR($B998="",$C998=""),"",ROUND(($C998-$B998)*1440,0))</f>
        <v/>
      </c>
      <c r="S998" s="16">
        <f>IF($O998="","",IF($O998&gt;0,"Win",IF($O998&lt;0,"Loss","Scratch")))</f>
        <v/>
      </c>
      <c r="T998" s="13">
        <f>IF($O998="","",SUM($O$2:$O998))</f>
        <v/>
      </c>
      <c r="U998" s="13">
        <f>IF($T998="","",$T998-MAX(0,MAX($T$2:$T998)))</f>
        <v/>
      </c>
    </row>
    <row r="999">
      <c r="A999" s="7" t="n"/>
      <c r="B999" s="8" t="n"/>
      <c r="C999" s="8" t="n"/>
      <c r="D999" s="9" t="n"/>
      <c r="E999" s="9" t="n"/>
      <c r="F999" s="10" t="n"/>
      <c r="G999" s="11" t="n"/>
      <c r="H999" s="11" t="n"/>
      <c r="I999" s="11" t="n"/>
      <c r="J999" s="12" t="n"/>
      <c r="K999" s="9" t="n"/>
      <c r="L999" s="9" t="n"/>
      <c r="M999" s="9" t="n"/>
      <c r="N999" s="13">
        <f>IF(OR($E999="",$F999="",$G999="",$H999=""),"",ROUND(($H999-$G999)*$F999*IF($E999="Short",-1,1),2))</f>
        <v/>
      </c>
      <c r="O999" s="13">
        <f>IF($N999="","",ROUND($N999-N($J999),2))</f>
        <v/>
      </c>
      <c r="P999" s="13">
        <f>IF(OR($F999="",$G999="",$I999=""),"",ABS($G999-$I999)*$F999)</f>
        <v/>
      </c>
      <c r="Q999" s="14">
        <f>IF(OR($O999="",$P999=""),"",IF($P999=0,"",$O999/$P999))</f>
        <v/>
      </c>
      <c r="R999" s="15">
        <f>IF(OR($B999="",$C999=""),"",ROUND(($C999-$B999)*1440,0))</f>
        <v/>
      </c>
      <c r="S999" s="16">
        <f>IF($O999="","",IF($O999&gt;0,"Win",IF($O999&lt;0,"Loss","Scratch")))</f>
        <v/>
      </c>
      <c r="T999" s="13">
        <f>IF($O999="","",SUM($O$2:$O999))</f>
        <v/>
      </c>
      <c r="U999" s="13">
        <f>IF($T999="","",$T999-MAX(0,MAX($T$2:$T999)))</f>
        <v/>
      </c>
    </row>
    <row r="1000">
      <c r="A1000" s="7" t="n"/>
      <c r="B1000" s="8" t="n"/>
      <c r="C1000" s="8" t="n"/>
      <c r="D1000" s="9" t="n"/>
      <c r="E1000" s="9" t="n"/>
      <c r="F1000" s="10" t="n"/>
      <c r="G1000" s="11" t="n"/>
      <c r="H1000" s="11" t="n"/>
      <c r="I1000" s="11" t="n"/>
      <c r="J1000" s="12" t="n"/>
      <c r="K1000" s="9" t="n"/>
      <c r="L1000" s="9" t="n"/>
      <c r="M1000" s="9" t="n"/>
      <c r="N1000" s="13">
        <f>IF(OR($E1000="",$F1000="",$G1000="",$H1000=""),"",ROUND(($H1000-$G1000)*$F1000*IF($E1000="Short",-1,1),2))</f>
        <v/>
      </c>
      <c r="O1000" s="13">
        <f>IF($N1000="","",ROUND($N1000-N($J1000),2))</f>
        <v/>
      </c>
      <c r="P1000" s="13">
        <f>IF(OR($F1000="",$G1000="",$I1000=""),"",ABS($G1000-$I1000)*$F1000)</f>
        <v/>
      </c>
      <c r="Q1000" s="14">
        <f>IF(OR($O1000="",$P1000=""),"",IF($P1000=0,"",$O1000/$P1000))</f>
        <v/>
      </c>
      <c r="R1000" s="15">
        <f>IF(OR($B1000="",$C1000=""),"",ROUND(($C1000-$B1000)*1440,0))</f>
        <v/>
      </c>
      <c r="S1000" s="16">
        <f>IF($O1000="","",IF($O1000&gt;0,"Win",IF($O1000&lt;0,"Loss","Scratch")))</f>
        <v/>
      </c>
      <c r="T1000" s="13">
        <f>IF($O1000="","",SUM($O$2:$O1000))</f>
        <v/>
      </c>
      <c r="U1000" s="13">
        <f>IF($T1000="","",$T1000-MAX(0,MAX($T$2:$T1000)))</f>
        <v/>
      </c>
    </row>
    <row r="1001">
      <c r="A1001" s="7" t="n"/>
      <c r="B1001" s="8" t="n"/>
      <c r="C1001" s="8" t="n"/>
      <c r="D1001" s="9" t="n"/>
      <c r="E1001" s="9" t="n"/>
      <c r="F1001" s="10" t="n"/>
      <c r="G1001" s="11" t="n"/>
      <c r="H1001" s="11" t="n"/>
      <c r="I1001" s="11" t="n"/>
      <c r="J1001" s="12" t="n"/>
      <c r="K1001" s="9" t="n"/>
      <c r="L1001" s="9" t="n"/>
      <c r="M1001" s="9" t="n"/>
      <c r="N1001" s="13">
        <f>IF(OR($E1001="",$F1001="",$G1001="",$H1001=""),"",ROUND(($H1001-$G1001)*$F1001*IF($E1001="Short",-1,1),2))</f>
        <v/>
      </c>
      <c r="O1001" s="13">
        <f>IF($N1001="","",ROUND($N1001-N($J1001),2))</f>
        <v/>
      </c>
      <c r="P1001" s="13">
        <f>IF(OR($F1001="",$G1001="",$I1001=""),"",ABS($G1001-$I1001)*$F1001)</f>
        <v/>
      </c>
      <c r="Q1001" s="14">
        <f>IF(OR($O1001="",$P1001=""),"",IF($P1001=0,"",$O1001/$P1001))</f>
        <v/>
      </c>
      <c r="R1001" s="15">
        <f>IF(OR($B1001="",$C1001=""),"",ROUND(($C1001-$B1001)*1440,0))</f>
        <v/>
      </c>
      <c r="S1001" s="16">
        <f>IF($O1001="","",IF($O1001&gt;0,"Win",IF($O1001&lt;0,"Loss","Scratch")))</f>
        <v/>
      </c>
      <c r="T1001" s="13">
        <f>IF($O1001="","",SUM($O$2:$O1001))</f>
        <v/>
      </c>
      <c r="U1001" s="13">
        <f>IF($T1001="","",$T1001-MAX(0,MAX($T$2:$T1001)))</f>
        <v/>
      </c>
    </row>
  </sheetData>
  <autoFilter ref="A1:U1001"/>
  <dataValidations count="1">
    <dataValidation sqref="E2:E1001" showDropDown="0" showInputMessage="0" showErrorMessage="1" allowBlank="1" errorTitle="Side" error="Choose Long or Short." type="list">
      <formula1>"Long,Short"</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G55"/>
  <sheetViews>
    <sheetView workbookViewId="0">
      <pane ySplit="3" topLeftCell="A4" activePane="bottomLeft" state="frozen"/>
      <selection pane="bottomLeft" activeCell="A1" sqref="A1"/>
    </sheetView>
  </sheetViews>
  <sheetFormatPr baseColWidth="8" defaultRowHeight="15"/>
  <cols>
    <col width="30" customWidth="1" min="1" max="1"/>
    <col width="15" customWidth="1" min="2" max="2"/>
    <col width="15" customWidth="1" min="3" max="3"/>
    <col width="15" customWidth="1" min="4" max="4"/>
    <col width="15" customWidth="1" min="5" max="5"/>
    <col width="15" customWidth="1" min="6" max="6"/>
    <col width="60" customWidth="1" min="7" max="7"/>
  </cols>
  <sheetData>
    <row r="1">
      <c r="A1" s="17" t="inlineStr">
        <is>
          <t>Trading stats</t>
        </is>
      </c>
    </row>
    <row r="2">
      <c r="A2" s="18" t="inlineStr">
        <is>
          <t>Every figure is calculated from the Trades sheet. Nothing to type here except setup and mistake names below.</t>
        </is>
      </c>
    </row>
    <row r="4">
      <c r="A4" s="19" t="inlineStr">
        <is>
          <t>Total trades</t>
        </is>
      </c>
      <c r="B4" s="15">
        <f>COUNT(Trades!$O$2:$O$1001)</f>
        <v/>
      </c>
      <c r="G4" s="20" t="inlineStr">
        <is>
          <t>Rows with a complete trade (side, shares, entry, and exit).</t>
        </is>
      </c>
    </row>
    <row r="5">
      <c r="A5" s="19" t="inlineStr">
        <is>
          <t>Winners</t>
        </is>
      </c>
      <c r="B5" s="15">
        <f>COUNTIF(Trades!$O$2:$O$1001,"&gt;0")</f>
        <v/>
      </c>
      <c r="G5" s="20" t="inlineStr">
        <is>
          <t>Net P&amp;L above zero.</t>
        </is>
      </c>
    </row>
    <row r="6">
      <c r="A6" s="19" t="inlineStr">
        <is>
          <t>Losers</t>
        </is>
      </c>
      <c r="B6" s="15">
        <f>COUNTIF(Trades!$O$2:$O$1001,"&lt;0")</f>
        <v/>
      </c>
      <c r="G6" s="20" t="inlineStr">
        <is>
          <t>Net P&amp;L below zero.</t>
        </is>
      </c>
    </row>
    <row r="7">
      <c r="A7" s="19" t="inlineStr">
        <is>
          <t>Scratches</t>
        </is>
      </c>
      <c r="B7" s="15">
        <f>COUNTIF(Trades!$O$2:$O$1001,0)</f>
        <v/>
      </c>
      <c r="G7" s="20" t="inlineStr">
        <is>
          <t>Net P&amp;L exactly zero.</t>
        </is>
      </c>
    </row>
    <row r="8">
      <c r="A8" s="19" t="inlineStr">
        <is>
          <t>Win rate</t>
        </is>
      </c>
      <c r="B8" s="21">
        <f>IFERROR(B5/(B5+B6),"")</f>
        <v/>
      </c>
      <c r="G8" s="20" t="inlineStr">
        <is>
          <t>Winners / (winners + losers). Scratches are left out.</t>
        </is>
      </c>
    </row>
    <row r="9">
      <c r="A9" s="19" t="inlineStr">
        <is>
          <t>Net P&amp;L</t>
        </is>
      </c>
      <c r="B9" s="13">
        <f>SUM(Trades!$O$2:$O$1001)</f>
        <v/>
      </c>
      <c r="G9" s="20" t="inlineStr">
        <is>
          <t>After commissions and fees.</t>
        </is>
      </c>
    </row>
    <row r="10">
      <c r="A10" s="19" t="inlineStr">
        <is>
          <t>Gross P&amp;L</t>
        </is>
      </c>
      <c r="B10" s="13">
        <f>SUM(Trades!$N$2:$N$1001)</f>
        <v/>
      </c>
      <c r="G10" s="20" t="inlineStr">
        <is>
          <t>Before commissions and fees.</t>
        </is>
      </c>
    </row>
    <row r="11">
      <c r="A11" s="19" t="inlineStr">
        <is>
          <t>Commissions &amp; fees</t>
        </is>
      </c>
      <c r="B11" s="13">
        <f>B10-B9</f>
        <v/>
      </c>
      <c r="G11" s="20" t="inlineStr">
        <is>
          <t>Gross P&amp;L minus net P&amp;L.</t>
        </is>
      </c>
    </row>
    <row r="12">
      <c r="A12" s="19" t="inlineStr">
        <is>
          <t>Average winner</t>
        </is>
      </c>
      <c r="B12" s="13">
        <f>IFERROR(AVERAGEIF(Trades!$O$2:$O$1001,"&gt;0"),"")</f>
        <v/>
      </c>
      <c r="G12" s="20" t="inlineStr"/>
    </row>
    <row r="13">
      <c r="A13" s="19" t="inlineStr">
        <is>
          <t>Average loser</t>
        </is>
      </c>
      <c r="B13" s="13">
        <f>IFERROR(AVERAGEIF(Trades!$O$2:$O$1001,"&lt;0"),"")</f>
        <v/>
      </c>
      <c r="G13" s="20" t="inlineStr"/>
    </row>
    <row r="14">
      <c r="A14" s="19" t="inlineStr">
        <is>
          <t>Average win / average loss</t>
        </is>
      </c>
      <c r="B14" s="22">
        <f>IFERROR(B12/ABS(B13),"")</f>
        <v/>
      </c>
      <c r="G14" s="20" t="inlineStr">
        <is>
          <t>Above 1 means winners are bigger than losers on average.</t>
        </is>
      </c>
    </row>
    <row r="15">
      <c r="A15" s="19" t="inlineStr">
        <is>
          <t>Largest winner</t>
        </is>
      </c>
      <c r="B15" s="13">
        <f>IF(B5=0,"",MAX(Trades!$O$2:$O$1001))</f>
        <v/>
      </c>
      <c r="G15" s="20" t="inlineStr"/>
    </row>
    <row r="16">
      <c r="A16" s="19" t="inlineStr">
        <is>
          <t>Largest loser</t>
        </is>
      </c>
      <c r="B16" s="13">
        <f>IF(B6=0,"",MIN(Trades!$O$2:$O$1001))</f>
        <v/>
      </c>
      <c r="G16" s="20" t="inlineStr"/>
    </row>
    <row r="17">
      <c r="A17" s="19" t="inlineStr">
        <is>
          <t>Profit factor</t>
        </is>
      </c>
      <c r="B17" s="22">
        <f>IFERROR(SUMIF(Trades!$O$2:$O$1001,"&gt;0")/ABS(SUMIF(Trades!$O$2:$O$1001,"&lt;0")),"")</f>
        <v/>
      </c>
      <c r="G17" s="20" t="inlineStr">
        <is>
          <t>Gross winnings / gross losses. Above 1 is profitable.</t>
        </is>
      </c>
    </row>
    <row r="18">
      <c r="A18" s="19" t="inlineStr">
        <is>
          <t>Expectancy per trade</t>
        </is>
      </c>
      <c r="B18" s="13">
        <f>IFERROR(B9/B4,"")</f>
        <v/>
      </c>
      <c r="G18" s="20" t="inlineStr">
        <is>
          <t>Net P&amp;L / total trades: what an average trade made.</t>
        </is>
      </c>
    </row>
    <row r="19">
      <c r="A19" s="19" t="inlineStr">
        <is>
          <t>Trades with a stop</t>
        </is>
      </c>
      <c r="B19" s="15">
        <f>COUNT(Trades!$Q$2:$Q$1001)</f>
        <v/>
      </c>
      <c r="G19" s="20" t="inlineStr">
        <is>
          <t>Trades with a stop price, so they have an R-multiple.</t>
        </is>
      </c>
    </row>
    <row r="20">
      <c r="A20" s="19" t="inlineStr">
        <is>
          <t>Average R</t>
        </is>
      </c>
      <c r="B20" s="14">
        <f>IFERROR(AVERAGE(Trades!$Q$2:$Q$1001),"")</f>
        <v/>
      </c>
      <c r="G20" s="20" t="inlineStr">
        <is>
          <t>Average R-multiple across trades with a stop.</t>
        </is>
      </c>
    </row>
    <row r="21">
      <c r="A21" s="19" t="inlineStr">
        <is>
          <t>Max drawdown</t>
        </is>
      </c>
      <c r="B21" s="13">
        <f>IF(COUNT(Trades!$U$2:$U$1001)=0,"",MIN(Trades!$U$2:$U$1001))</f>
        <v/>
      </c>
      <c r="G21" s="20" t="inlineStr">
        <is>
          <t>Largest drop from a cumulative P&amp;L high. Assumes Trades rows are in date order.</t>
        </is>
      </c>
    </row>
    <row r="22">
      <c r="A22" s="19" t="inlineStr">
        <is>
          <t>Average hold, winners (min)</t>
        </is>
      </c>
      <c r="B22" s="23">
        <f>IFERROR(AVERAGEIFS(Trades!$R$2:$R$1001,Trades!$O$2:$O$1001,"&gt;0"),"")</f>
        <v/>
      </c>
      <c r="G22" s="20" t="inlineStr">
        <is>
          <t>Needs entry and exit times.</t>
        </is>
      </c>
    </row>
    <row r="23">
      <c r="A23" s="19" t="inlineStr">
        <is>
          <t>Average hold, losers (min)</t>
        </is>
      </c>
      <c r="B23" s="23">
        <f>IFERROR(AVERAGEIFS(Trades!$R$2:$R$1001,Trades!$O$2:$O$1001,"&lt;0"),"")</f>
        <v/>
      </c>
      <c r="G23" s="20" t="inlineStr">
        <is>
          <t>Holding losers longer than winners is a common leak.</t>
        </is>
      </c>
    </row>
    <row r="26">
      <c r="A26" s="24" t="inlineStr">
        <is>
          <t>By setup</t>
        </is>
      </c>
    </row>
    <row r="27" ht="30" customHeight="1">
      <c r="A27" s="25" t="inlineStr">
        <is>
          <t>Name (type it exactly as on Trades)</t>
        </is>
      </c>
      <c r="B27" s="25" t="inlineStr">
        <is>
          <t>Trades</t>
        </is>
      </c>
      <c r="C27" s="25" t="inlineStr">
        <is>
          <t>Win rate</t>
        </is>
      </c>
      <c r="D27" s="25" t="inlineStr">
        <is>
          <t>Net P&amp;L</t>
        </is>
      </c>
      <c r="E27" s="25" t="inlineStr">
        <is>
          <t>Average R</t>
        </is>
      </c>
      <c r="F27" s="25" t="inlineStr">
        <is>
          <t>Profit factor</t>
        </is>
      </c>
    </row>
    <row r="28">
      <c r="A28" s="26" t="inlineStr">
        <is>
          <t>Opening range breakout</t>
        </is>
      </c>
      <c r="B28" s="15">
        <f>IF($A28="","",COUNTIFS(Trades!$K$2:$K$1001,$A28,Trades!$O$2:$O$1001,"&gt;-9E+99"))</f>
        <v/>
      </c>
      <c r="C28" s="21">
        <f>IF($A28="","",IFERROR(COUNTIFS(Trades!$K$2:$K$1001,$A28,Trades!$O$2:$O$1001,"&gt;0")/(COUNTIFS(Trades!$K$2:$K$1001,$A28,Trades!$O$2:$O$1001,"&gt;0")+COUNTIFS(Trades!$K$2:$K$1001,$A28,Trades!$O$2:$O$1001,"&lt;0")),""))</f>
        <v/>
      </c>
      <c r="D28" s="13">
        <f>IF($A28="","",SUMIFS(Trades!$O$2:$O$1001,Trades!$K$2:$K$1001,$A28))</f>
        <v/>
      </c>
      <c r="E28" s="14">
        <f>IF($A28="","",IFERROR(AVERAGEIFS(Trades!$Q$2:$Q$1001,Trades!$K$2:$K$1001,$A28),""))</f>
        <v/>
      </c>
      <c r="F28" s="22">
        <f>IF($A28="","",IFERROR(SUMIFS(Trades!$O$2:$O$1001,Trades!$K$2:$K$1001,$A28,Trades!$O$2:$O$1001,"&gt;0")/ABS(SUMIFS(Trades!$O$2:$O$1001,Trades!$K$2:$K$1001,$A28,Trades!$O$2:$O$1001,"&lt;0")),""))</f>
        <v/>
      </c>
    </row>
    <row r="29">
      <c r="A29" s="26" t="inlineStr">
        <is>
          <t>VWAP reclaim</t>
        </is>
      </c>
      <c r="B29" s="15">
        <f>IF($A29="","",COUNTIFS(Trades!$K$2:$K$1001,$A29,Trades!$O$2:$O$1001,"&gt;-9E+99"))</f>
        <v/>
      </c>
      <c r="C29" s="21">
        <f>IF($A29="","",IFERROR(COUNTIFS(Trades!$K$2:$K$1001,$A29,Trades!$O$2:$O$1001,"&gt;0")/(COUNTIFS(Trades!$K$2:$K$1001,$A29,Trades!$O$2:$O$1001,"&gt;0")+COUNTIFS(Trades!$K$2:$K$1001,$A29,Trades!$O$2:$O$1001,"&lt;0")),""))</f>
        <v/>
      </c>
      <c r="D29" s="13">
        <f>IF($A29="","",SUMIFS(Trades!$O$2:$O$1001,Trades!$K$2:$K$1001,$A29))</f>
        <v/>
      </c>
      <c r="E29" s="14">
        <f>IF($A29="","",IFERROR(AVERAGEIFS(Trades!$Q$2:$Q$1001,Trades!$K$2:$K$1001,$A29),""))</f>
        <v/>
      </c>
      <c r="F29" s="22">
        <f>IF($A29="","",IFERROR(SUMIFS(Trades!$O$2:$O$1001,Trades!$K$2:$K$1001,$A29,Trades!$O$2:$O$1001,"&gt;0")/ABS(SUMIFS(Trades!$O$2:$O$1001,Trades!$K$2:$K$1001,$A29,Trades!$O$2:$O$1001,"&lt;0")),""))</f>
        <v/>
      </c>
    </row>
    <row r="30">
      <c r="A30" s="26" t="inlineStr">
        <is>
          <t>Red to green</t>
        </is>
      </c>
      <c r="B30" s="15">
        <f>IF($A30="","",COUNTIFS(Trades!$K$2:$K$1001,$A30,Trades!$O$2:$O$1001,"&gt;-9E+99"))</f>
        <v/>
      </c>
      <c r="C30" s="21">
        <f>IF($A30="","",IFERROR(COUNTIFS(Trades!$K$2:$K$1001,$A30,Trades!$O$2:$O$1001,"&gt;0")/(COUNTIFS(Trades!$K$2:$K$1001,$A30,Trades!$O$2:$O$1001,"&gt;0")+COUNTIFS(Trades!$K$2:$K$1001,$A30,Trades!$O$2:$O$1001,"&lt;0")),""))</f>
        <v/>
      </c>
      <c r="D30" s="13">
        <f>IF($A30="","",SUMIFS(Trades!$O$2:$O$1001,Trades!$K$2:$K$1001,$A30))</f>
        <v/>
      </c>
      <c r="E30" s="14">
        <f>IF($A30="","",IFERROR(AVERAGEIFS(Trades!$Q$2:$Q$1001,Trades!$K$2:$K$1001,$A30),""))</f>
        <v/>
      </c>
      <c r="F30" s="22">
        <f>IF($A30="","",IFERROR(SUMIFS(Trades!$O$2:$O$1001,Trades!$K$2:$K$1001,$A30,Trades!$O$2:$O$1001,"&gt;0")/ABS(SUMIFS(Trades!$O$2:$O$1001,Trades!$K$2:$K$1001,$A30,Trades!$O$2:$O$1001,"&lt;0")),""))</f>
        <v/>
      </c>
    </row>
    <row r="31">
      <c r="A31" s="26" t="inlineStr">
        <is>
          <t>Pullback to 9 EMA</t>
        </is>
      </c>
      <c r="B31" s="15">
        <f>IF($A31="","",COUNTIFS(Trades!$K$2:$K$1001,$A31,Trades!$O$2:$O$1001,"&gt;-9E+99"))</f>
        <v/>
      </c>
      <c r="C31" s="21">
        <f>IF($A31="","",IFERROR(COUNTIFS(Trades!$K$2:$K$1001,$A31,Trades!$O$2:$O$1001,"&gt;0")/(COUNTIFS(Trades!$K$2:$K$1001,$A31,Trades!$O$2:$O$1001,"&gt;0")+COUNTIFS(Trades!$K$2:$K$1001,$A31,Trades!$O$2:$O$1001,"&lt;0")),""))</f>
        <v/>
      </c>
      <c r="D31" s="13">
        <f>IF($A31="","",SUMIFS(Trades!$O$2:$O$1001,Trades!$K$2:$K$1001,$A31))</f>
        <v/>
      </c>
      <c r="E31" s="14">
        <f>IF($A31="","",IFERROR(AVERAGEIFS(Trades!$Q$2:$Q$1001,Trades!$K$2:$K$1001,$A31),""))</f>
        <v/>
      </c>
      <c r="F31" s="22">
        <f>IF($A31="","",IFERROR(SUMIFS(Trades!$O$2:$O$1001,Trades!$K$2:$K$1001,$A31,Trades!$O$2:$O$1001,"&gt;0")/ABS(SUMIFS(Trades!$O$2:$O$1001,Trades!$K$2:$K$1001,$A31,Trades!$O$2:$O$1001,"&lt;0")),""))</f>
        <v/>
      </c>
    </row>
    <row r="32">
      <c r="A32" s="26" t="n"/>
      <c r="B32" s="15">
        <f>IF($A32="","",COUNTIFS(Trades!$K$2:$K$1001,$A32,Trades!$O$2:$O$1001,"&gt;-9E+99"))</f>
        <v/>
      </c>
      <c r="C32" s="21">
        <f>IF($A32="","",IFERROR(COUNTIFS(Trades!$K$2:$K$1001,$A32,Trades!$O$2:$O$1001,"&gt;0")/(COUNTIFS(Trades!$K$2:$K$1001,$A32,Trades!$O$2:$O$1001,"&gt;0")+COUNTIFS(Trades!$K$2:$K$1001,$A32,Trades!$O$2:$O$1001,"&lt;0")),""))</f>
        <v/>
      </c>
      <c r="D32" s="13">
        <f>IF($A32="","",SUMIFS(Trades!$O$2:$O$1001,Trades!$K$2:$K$1001,$A32))</f>
        <v/>
      </c>
      <c r="E32" s="14">
        <f>IF($A32="","",IFERROR(AVERAGEIFS(Trades!$Q$2:$Q$1001,Trades!$K$2:$K$1001,$A32),""))</f>
        <v/>
      </c>
      <c r="F32" s="22">
        <f>IF($A32="","",IFERROR(SUMIFS(Trades!$O$2:$O$1001,Trades!$K$2:$K$1001,$A32,Trades!$O$2:$O$1001,"&gt;0")/ABS(SUMIFS(Trades!$O$2:$O$1001,Trades!$K$2:$K$1001,$A32,Trades!$O$2:$O$1001,"&lt;0")),""))</f>
        <v/>
      </c>
    </row>
    <row r="33">
      <c r="A33" s="26" t="n"/>
      <c r="B33" s="15">
        <f>IF($A33="","",COUNTIFS(Trades!$K$2:$K$1001,$A33,Trades!$O$2:$O$1001,"&gt;-9E+99"))</f>
        <v/>
      </c>
      <c r="C33" s="21">
        <f>IF($A33="","",IFERROR(COUNTIFS(Trades!$K$2:$K$1001,$A33,Trades!$O$2:$O$1001,"&gt;0")/(COUNTIFS(Trades!$K$2:$K$1001,$A33,Trades!$O$2:$O$1001,"&gt;0")+COUNTIFS(Trades!$K$2:$K$1001,$A33,Trades!$O$2:$O$1001,"&lt;0")),""))</f>
        <v/>
      </c>
      <c r="D33" s="13">
        <f>IF($A33="","",SUMIFS(Trades!$O$2:$O$1001,Trades!$K$2:$K$1001,$A33))</f>
        <v/>
      </c>
      <c r="E33" s="14">
        <f>IF($A33="","",IFERROR(AVERAGEIFS(Trades!$Q$2:$Q$1001,Trades!$K$2:$K$1001,$A33),""))</f>
        <v/>
      </c>
      <c r="F33" s="22">
        <f>IF($A33="","",IFERROR(SUMIFS(Trades!$O$2:$O$1001,Trades!$K$2:$K$1001,$A33,Trades!$O$2:$O$1001,"&gt;0")/ABS(SUMIFS(Trades!$O$2:$O$1001,Trades!$K$2:$K$1001,$A33,Trades!$O$2:$O$1001,"&lt;0")),""))</f>
        <v/>
      </c>
    </row>
    <row r="34">
      <c r="A34" s="26" t="n"/>
      <c r="B34" s="15">
        <f>IF($A34="","",COUNTIFS(Trades!$K$2:$K$1001,$A34,Trades!$O$2:$O$1001,"&gt;-9E+99"))</f>
        <v/>
      </c>
      <c r="C34" s="21">
        <f>IF($A34="","",IFERROR(COUNTIFS(Trades!$K$2:$K$1001,$A34,Trades!$O$2:$O$1001,"&gt;0")/(COUNTIFS(Trades!$K$2:$K$1001,$A34,Trades!$O$2:$O$1001,"&gt;0")+COUNTIFS(Trades!$K$2:$K$1001,$A34,Trades!$O$2:$O$1001,"&lt;0")),""))</f>
        <v/>
      </c>
      <c r="D34" s="13">
        <f>IF($A34="","",SUMIFS(Trades!$O$2:$O$1001,Trades!$K$2:$K$1001,$A34))</f>
        <v/>
      </c>
      <c r="E34" s="14">
        <f>IF($A34="","",IFERROR(AVERAGEIFS(Trades!$Q$2:$Q$1001,Trades!$K$2:$K$1001,$A34),""))</f>
        <v/>
      </c>
      <c r="F34" s="22">
        <f>IF($A34="","",IFERROR(SUMIFS(Trades!$O$2:$O$1001,Trades!$K$2:$K$1001,$A34,Trades!$O$2:$O$1001,"&gt;0")/ABS(SUMIFS(Trades!$O$2:$O$1001,Trades!$K$2:$K$1001,$A34,Trades!$O$2:$O$1001,"&lt;0")),""))</f>
        <v/>
      </c>
    </row>
    <row r="35">
      <c r="A35" s="26" t="n"/>
      <c r="B35" s="15">
        <f>IF($A35="","",COUNTIFS(Trades!$K$2:$K$1001,$A35,Trades!$O$2:$O$1001,"&gt;-9E+99"))</f>
        <v/>
      </c>
      <c r="C35" s="21">
        <f>IF($A35="","",IFERROR(COUNTIFS(Trades!$K$2:$K$1001,$A35,Trades!$O$2:$O$1001,"&gt;0")/(COUNTIFS(Trades!$K$2:$K$1001,$A35,Trades!$O$2:$O$1001,"&gt;0")+COUNTIFS(Trades!$K$2:$K$1001,$A35,Trades!$O$2:$O$1001,"&lt;0")),""))</f>
        <v/>
      </c>
      <c r="D35" s="13">
        <f>IF($A35="","",SUMIFS(Trades!$O$2:$O$1001,Trades!$K$2:$K$1001,$A35))</f>
        <v/>
      </c>
      <c r="E35" s="14">
        <f>IF($A35="","",IFERROR(AVERAGEIFS(Trades!$Q$2:$Q$1001,Trades!$K$2:$K$1001,$A35),""))</f>
        <v/>
      </c>
      <c r="F35" s="22">
        <f>IF($A35="","",IFERROR(SUMIFS(Trades!$O$2:$O$1001,Trades!$K$2:$K$1001,$A35,Trades!$O$2:$O$1001,"&gt;0")/ABS(SUMIFS(Trades!$O$2:$O$1001,Trades!$K$2:$K$1001,$A35,Trades!$O$2:$O$1001,"&lt;0")),""))</f>
        <v/>
      </c>
    </row>
    <row r="36">
      <c r="A36" s="26" t="n"/>
      <c r="B36" s="15">
        <f>IF($A36="","",COUNTIFS(Trades!$K$2:$K$1001,$A36,Trades!$O$2:$O$1001,"&gt;-9E+99"))</f>
        <v/>
      </c>
      <c r="C36" s="21">
        <f>IF($A36="","",IFERROR(COUNTIFS(Trades!$K$2:$K$1001,$A36,Trades!$O$2:$O$1001,"&gt;0")/(COUNTIFS(Trades!$K$2:$K$1001,$A36,Trades!$O$2:$O$1001,"&gt;0")+COUNTIFS(Trades!$K$2:$K$1001,$A36,Trades!$O$2:$O$1001,"&lt;0")),""))</f>
        <v/>
      </c>
      <c r="D36" s="13">
        <f>IF($A36="","",SUMIFS(Trades!$O$2:$O$1001,Trades!$K$2:$K$1001,$A36))</f>
        <v/>
      </c>
      <c r="E36" s="14">
        <f>IF($A36="","",IFERROR(AVERAGEIFS(Trades!$Q$2:$Q$1001,Trades!$K$2:$K$1001,$A36),""))</f>
        <v/>
      </c>
      <c r="F36" s="22">
        <f>IF($A36="","",IFERROR(SUMIFS(Trades!$O$2:$O$1001,Trades!$K$2:$K$1001,$A36,Trades!$O$2:$O$1001,"&gt;0")/ABS(SUMIFS(Trades!$O$2:$O$1001,Trades!$K$2:$K$1001,$A36,Trades!$O$2:$O$1001,"&lt;0")),""))</f>
        <v/>
      </c>
    </row>
    <row r="37">
      <c r="A37" s="26" t="n"/>
      <c r="B37" s="15">
        <f>IF($A37="","",COUNTIFS(Trades!$K$2:$K$1001,$A37,Trades!$O$2:$O$1001,"&gt;-9E+99"))</f>
        <v/>
      </c>
      <c r="C37" s="21">
        <f>IF($A37="","",IFERROR(COUNTIFS(Trades!$K$2:$K$1001,$A37,Trades!$O$2:$O$1001,"&gt;0")/(COUNTIFS(Trades!$K$2:$K$1001,$A37,Trades!$O$2:$O$1001,"&gt;0")+COUNTIFS(Trades!$K$2:$K$1001,$A37,Trades!$O$2:$O$1001,"&lt;0")),""))</f>
        <v/>
      </c>
      <c r="D37" s="13">
        <f>IF($A37="","",SUMIFS(Trades!$O$2:$O$1001,Trades!$K$2:$K$1001,$A37))</f>
        <v/>
      </c>
      <c r="E37" s="14">
        <f>IF($A37="","",IFERROR(AVERAGEIFS(Trades!$Q$2:$Q$1001,Trades!$K$2:$K$1001,$A37),""))</f>
        <v/>
      </c>
      <c r="F37" s="22">
        <f>IF($A37="","",IFERROR(SUMIFS(Trades!$O$2:$O$1001,Trades!$K$2:$K$1001,$A37,Trades!$O$2:$O$1001,"&gt;0")/ABS(SUMIFS(Trades!$O$2:$O$1001,Trades!$K$2:$K$1001,$A37,Trades!$O$2:$O$1001,"&lt;0")),""))</f>
        <v/>
      </c>
    </row>
    <row r="38">
      <c r="A38" s="26" t="n"/>
      <c r="B38" s="15">
        <f>IF($A38="","",COUNTIFS(Trades!$K$2:$K$1001,$A38,Trades!$O$2:$O$1001,"&gt;-9E+99"))</f>
        <v/>
      </c>
      <c r="C38" s="21">
        <f>IF($A38="","",IFERROR(COUNTIFS(Trades!$K$2:$K$1001,$A38,Trades!$O$2:$O$1001,"&gt;0")/(COUNTIFS(Trades!$K$2:$K$1001,$A38,Trades!$O$2:$O$1001,"&gt;0")+COUNTIFS(Trades!$K$2:$K$1001,$A38,Trades!$O$2:$O$1001,"&lt;0")),""))</f>
        <v/>
      </c>
      <c r="D38" s="13">
        <f>IF($A38="","",SUMIFS(Trades!$O$2:$O$1001,Trades!$K$2:$K$1001,$A38))</f>
        <v/>
      </c>
      <c r="E38" s="14">
        <f>IF($A38="","",IFERROR(AVERAGEIFS(Trades!$Q$2:$Q$1001,Trades!$K$2:$K$1001,$A38),""))</f>
        <v/>
      </c>
      <c r="F38" s="22">
        <f>IF($A38="","",IFERROR(SUMIFS(Trades!$O$2:$O$1001,Trades!$K$2:$K$1001,$A38,Trades!$O$2:$O$1001,"&gt;0")/ABS(SUMIFS(Trades!$O$2:$O$1001,Trades!$K$2:$K$1001,$A38,Trades!$O$2:$O$1001,"&lt;0")),""))</f>
        <v/>
      </c>
    </row>
    <row r="39">
      <c r="A39" s="26" t="n"/>
      <c r="B39" s="15">
        <f>IF($A39="","",COUNTIFS(Trades!$K$2:$K$1001,$A39,Trades!$O$2:$O$1001,"&gt;-9E+99"))</f>
        <v/>
      </c>
      <c r="C39" s="21">
        <f>IF($A39="","",IFERROR(COUNTIFS(Trades!$K$2:$K$1001,$A39,Trades!$O$2:$O$1001,"&gt;0")/(COUNTIFS(Trades!$K$2:$K$1001,$A39,Trades!$O$2:$O$1001,"&gt;0")+COUNTIFS(Trades!$K$2:$K$1001,$A39,Trades!$O$2:$O$1001,"&lt;0")),""))</f>
        <v/>
      </c>
      <c r="D39" s="13">
        <f>IF($A39="","",SUMIFS(Trades!$O$2:$O$1001,Trades!$K$2:$K$1001,$A39))</f>
        <v/>
      </c>
      <c r="E39" s="14">
        <f>IF($A39="","",IFERROR(AVERAGEIFS(Trades!$Q$2:$Q$1001,Trades!$K$2:$K$1001,$A39),""))</f>
        <v/>
      </c>
      <c r="F39" s="22">
        <f>IF($A39="","",IFERROR(SUMIFS(Trades!$O$2:$O$1001,Trades!$K$2:$K$1001,$A39,Trades!$O$2:$O$1001,"&gt;0")/ABS(SUMIFS(Trades!$O$2:$O$1001,Trades!$K$2:$K$1001,$A39,Trades!$O$2:$O$1001,"&lt;0")),""))</f>
        <v/>
      </c>
    </row>
    <row r="42">
      <c r="A42" s="24" t="inlineStr">
        <is>
          <t>Cost of mistakes</t>
        </is>
      </c>
    </row>
    <row r="43" ht="30" customHeight="1">
      <c r="A43" s="25" t="inlineStr">
        <is>
          <t>Name (type it exactly as on Trades)</t>
        </is>
      </c>
      <c r="B43" s="25" t="inlineStr">
        <is>
          <t>Trades</t>
        </is>
      </c>
      <c r="C43" s="25" t="inlineStr">
        <is>
          <t>Net P&amp;L</t>
        </is>
      </c>
      <c r="D43" s="25" t="inlineStr">
        <is>
          <t>Average P&amp;L</t>
        </is>
      </c>
    </row>
    <row r="44">
      <c r="A44" s="26" t="inlineStr">
        <is>
          <t>Chased entry</t>
        </is>
      </c>
      <c r="B44" s="15">
        <f>IF($A44="","",COUNTIFS(Trades!$L$2:$L$1001,$A44,Trades!$O$2:$O$1001,"&gt;-9E+99"))</f>
        <v/>
      </c>
      <c r="C44" s="13">
        <f>IF($A44="","",SUMIFS(Trades!$O$2:$O$1001,Trades!$L$2:$L$1001,$A44))</f>
        <v/>
      </c>
      <c r="D44" s="13">
        <f>IF($A44="","",IFERROR(AVERAGEIFS(Trades!$O$2:$O$1001,Trades!$L$2:$L$1001,$A44),""))</f>
        <v/>
      </c>
    </row>
    <row r="45">
      <c r="A45" s="26" t="inlineStr">
        <is>
          <t>Moved stop</t>
        </is>
      </c>
      <c r="B45" s="15">
        <f>IF($A45="","",COUNTIFS(Trades!$L$2:$L$1001,$A45,Trades!$O$2:$O$1001,"&gt;-9E+99"))</f>
        <v/>
      </c>
      <c r="C45" s="13">
        <f>IF($A45="","",SUMIFS(Trades!$O$2:$O$1001,Trades!$L$2:$L$1001,$A45))</f>
        <v/>
      </c>
      <c r="D45" s="13">
        <f>IF($A45="","",IFERROR(AVERAGEIFS(Trades!$O$2:$O$1001,Trades!$L$2:$L$1001,$A45),""))</f>
        <v/>
      </c>
    </row>
    <row r="46">
      <c r="A46" s="26" t="inlineStr">
        <is>
          <t>Oversized</t>
        </is>
      </c>
      <c r="B46" s="15">
        <f>IF($A46="","",COUNTIFS(Trades!$L$2:$L$1001,$A46,Trades!$O$2:$O$1001,"&gt;-9E+99"))</f>
        <v/>
      </c>
      <c r="C46" s="13">
        <f>IF($A46="","",SUMIFS(Trades!$O$2:$O$1001,Trades!$L$2:$L$1001,$A46))</f>
        <v/>
      </c>
      <c r="D46" s="13">
        <f>IF($A46="","",IFERROR(AVERAGEIFS(Trades!$O$2:$O$1001,Trades!$L$2:$L$1001,$A46),""))</f>
        <v/>
      </c>
    </row>
    <row r="47">
      <c r="A47" s="26" t="inlineStr">
        <is>
          <t>Traded the open without a plan</t>
        </is>
      </c>
      <c r="B47" s="15">
        <f>IF($A47="","",COUNTIFS(Trades!$L$2:$L$1001,$A47,Trades!$O$2:$O$1001,"&gt;-9E+99"))</f>
        <v/>
      </c>
      <c r="C47" s="13">
        <f>IF($A47="","",SUMIFS(Trades!$O$2:$O$1001,Trades!$L$2:$L$1001,$A47))</f>
        <v/>
      </c>
      <c r="D47" s="13">
        <f>IF($A47="","",IFERROR(AVERAGEIFS(Trades!$O$2:$O$1001,Trades!$L$2:$L$1001,$A47),""))</f>
        <v/>
      </c>
    </row>
    <row r="48">
      <c r="A48" s="26" t="n"/>
      <c r="B48" s="15">
        <f>IF($A48="","",COUNTIFS(Trades!$L$2:$L$1001,$A48,Trades!$O$2:$O$1001,"&gt;-9E+99"))</f>
        <v/>
      </c>
      <c r="C48" s="13">
        <f>IF($A48="","",SUMIFS(Trades!$O$2:$O$1001,Trades!$L$2:$L$1001,$A48))</f>
        <v/>
      </c>
      <c r="D48" s="13">
        <f>IF($A48="","",IFERROR(AVERAGEIFS(Trades!$O$2:$O$1001,Trades!$L$2:$L$1001,$A48),""))</f>
        <v/>
      </c>
    </row>
    <row r="49">
      <c r="A49" s="26" t="n"/>
      <c r="B49" s="15">
        <f>IF($A49="","",COUNTIFS(Trades!$L$2:$L$1001,$A49,Trades!$O$2:$O$1001,"&gt;-9E+99"))</f>
        <v/>
      </c>
      <c r="C49" s="13">
        <f>IF($A49="","",SUMIFS(Trades!$O$2:$O$1001,Trades!$L$2:$L$1001,$A49))</f>
        <v/>
      </c>
      <c r="D49" s="13">
        <f>IF($A49="","",IFERROR(AVERAGEIFS(Trades!$O$2:$O$1001,Trades!$L$2:$L$1001,$A49),""))</f>
        <v/>
      </c>
    </row>
    <row r="50">
      <c r="A50" s="26" t="n"/>
      <c r="B50" s="15">
        <f>IF($A50="","",COUNTIFS(Trades!$L$2:$L$1001,$A50,Trades!$O$2:$O$1001,"&gt;-9E+99"))</f>
        <v/>
      </c>
      <c r="C50" s="13">
        <f>IF($A50="","",SUMIFS(Trades!$O$2:$O$1001,Trades!$L$2:$L$1001,$A50))</f>
        <v/>
      </c>
      <c r="D50" s="13">
        <f>IF($A50="","",IFERROR(AVERAGEIFS(Trades!$O$2:$O$1001,Trades!$L$2:$L$1001,$A50),""))</f>
        <v/>
      </c>
    </row>
    <row r="51">
      <c r="A51" s="26" t="n"/>
      <c r="B51" s="15">
        <f>IF($A51="","",COUNTIFS(Trades!$L$2:$L$1001,$A51,Trades!$O$2:$O$1001,"&gt;-9E+99"))</f>
        <v/>
      </c>
      <c r="C51" s="13">
        <f>IF($A51="","",SUMIFS(Trades!$O$2:$O$1001,Trades!$L$2:$L$1001,$A51))</f>
        <v/>
      </c>
      <c r="D51" s="13">
        <f>IF($A51="","",IFERROR(AVERAGEIFS(Trades!$O$2:$O$1001,Trades!$L$2:$L$1001,$A51),""))</f>
        <v/>
      </c>
    </row>
    <row r="52">
      <c r="A52" s="26" t="n"/>
      <c r="B52" s="15">
        <f>IF($A52="","",COUNTIFS(Trades!$L$2:$L$1001,$A52,Trades!$O$2:$O$1001,"&gt;-9E+99"))</f>
        <v/>
      </c>
      <c r="C52" s="13">
        <f>IF($A52="","",SUMIFS(Trades!$O$2:$O$1001,Trades!$L$2:$L$1001,$A52))</f>
        <v/>
      </c>
      <c r="D52" s="13">
        <f>IF($A52="","",IFERROR(AVERAGEIFS(Trades!$O$2:$O$1001,Trades!$L$2:$L$1001,$A52),""))</f>
        <v/>
      </c>
    </row>
    <row r="53">
      <c r="A53" s="26" t="n"/>
      <c r="B53" s="15">
        <f>IF($A53="","",COUNTIFS(Trades!$L$2:$L$1001,$A53,Trades!$O$2:$O$1001,"&gt;-9E+99"))</f>
        <v/>
      </c>
      <c r="C53" s="13">
        <f>IF($A53="","",SUMIFS(Trades!$O$2:$O$1001,Trades!$L$2:$L$1001,$A53))</f>
        <v/>
      </c>
      <c r="D53" s="13">
        <f>IF($A53="","",IFERROR(AVERAGEIFS(Trades!$O$2:$O$1001,Trades!$L$2:$L$1001,$A53),""))</f>
        <v/>
      </c>
    </row>
    <row r="54">
      <c r="A54" s="26" t="n"/>
      <c r="B54" s="15">
        <f>IF($A54="","",COUNTIFS(Trades!$L$2:$L$1001,$A54,Trades!$O$2:$O$1001,"&gt;-9E+99"))</f>
        <v/>
      </c>
      <c r="C54" s="13">
        <f>IF($A54="","",SUMIFS(Trades!$O$2:$O$1001,Trades!$L$2:$L$1001,$A54))</f>
        <v/>
      </c>
      <c r="D54" s="13">
        <f>IF($A54="","",IFERROR(AVERAGEIFS(Trades!$O$2:$O$1001,Trades!$L$2:$L$1001,$A54),""))</f>
        <v/>
      </c>
    </row>
    <row r="55">
      <c r="A55" s="26" t="n"/>
      <c r="B55" s="15">
        <f>IF($A55="","",COUNTIFS(Trades!$L$2:$L$1001,$A55,Trades!$O$2:$O$1001,"&gt;-9E+99"))</f>
        <v/>
      </c>
      <c r="C55" s="13">
        <f>IF($A55="","",SUMIFS(Trades!$O$2:$O$1001,Trades!$L$2:$L$1001,$A55))</f>
        <v/>
      </c>
      <c r="D55" s="13">
        <f>IF($A55="","",IFERROR(AVERAGEIFS(Trades!$O$2:$O$1001,Trades!$L$2:$L$1001,$A55),""))</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SpiceLog</dc:creator>
  <dc:title xmlns:dc="http://purl.org/dc/elements/1.1/">Free trading journal template</dc:title>
  <dcterms:created xmlns:dcterms="http://purl.org/dc/terms/" xmlns:xsi="http://www.w3.org/2001/XMLSchema-instance" xsi:type="dcterms:W3CDTF">2026-09-13T04:44:13Z</dcterms:created>
  <dcterms:modified xmlns:dcterms="http://purl.org/dc/terms/" xmlns:xsi="http://www.w3.org/2001/XMLSchema-instance" xsi:type="dcterms:W3CDTF">2026-09-13T04:44:16Z</dcterms:modified>
</cp:coreProperties>
</file>